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60" windowWidth="19440" windowHeight="12000" activeTab="2"/>
  </bookViews>
  <sheets>
    <sheet name="Report" sheetId="1" r:id="rId1"/>
    <sheet name="Plot" sheetId="2" r:id="rId2"/>
    <sheet name="Pool" sheetId="3" r:id="rId3"/>
    <sheet name="Trail" sheetId="4" r:id="rId4"/>
  </sheets>
  <definedNames/>
  <calcPr fullCalcOnLoad="1"/>
</workbook>
</file>

<file path=xl/sharedStrings.xml><?xml version="1.0" encoding="utf-8"?>
<sst xmlns="http://schemas.openxmlformats.org/spreadsheetml/2006/main" count="256" uniqueCount="108">
  <si>
    <t>Study Identification</t>
  </si>
  <si>
    <t>Project Number =</t>
  </si>
  <si>
    <t>Test Substance =</t>
  </si>
  <si>
    <t>Dose Units =</t>
  </si>
  <si>
    <t>Test Species =</t>
  </si>
  <si>
    <t>Study Type =</t>
  </si>
  <si>
    <t>Limit Dose =</t>
  </si>
  <si>
    <t>NA</t>
  </si>
  <si>
    <t>Initial LD50 Guess =</t>
  </si>
  <si>
    <t>Step Size =</t>
  </si>
  <si>
    <t>Date =</t>
  </si>
  <si>
    <t>Initials =</t>
  </si>
  <si>
    <t>Study Status Code =</t>
  </si>
  <si>
    <t xml:space="preserve"> </t>
  </si>
  <si>
    <t>Doses / Responses</t>
  </si>
  <si>
    <t>Stage 1</t>
  </si>
  <si>
    <t>Stage 2</t>
  </si>
  <si>
    <t>Stage 3</t>
  </si>
  <si>
    <t>Stage 4</t>
  </si>
  <si>
    <t>Dose</t>
  </si>
  <si>
    <t>N Tested</t>
  </si>
  <si>
    <t>N Responding</t>
  </si>
  <si>
    <t>Analysis</t>
  </si>
  <si>
    <t>Probit Analysis Results</t>
  </si>
  <si>
    <t>Itterations</t>
  </si>
  <si>
    <t>Chi-square</t>
  </si>
  <si>
    <t>Probability</t>
  </si>
  <si>
    <t>G</t>
  </si>
  <si>
    <t>N</t>
  </si>
  <si>
    <t>Slope =</t>
  </si>
  <si>
    <t>95% Confidence Limits=</t>
  </si>
  <si>
    <t>and</t>
  </si>
  <si>
    <t>LD50 =</t>
  </si>
  <si>
    <t>n of Reversals =</t>
  </si>
  <si>
    <t>n of Partials =</t>
  </si>
  <si>
    <t>Combined Data in Dose Order</t>
  </si>
  <si>
    <t>Number Exposed</t>
  </si>
  <si>
    <t>Number Dead</t>
  </si>
  <si>
    <t>Reversal or Partial ?</t>
  </si>
  <si>
    <t>% Responding</t>
  </si>
  <si>
    <t>Working LD50 Estimate From Failed Limit Test =</t>
  </si>
  <si>
    <t>Over-rides =</t>
  </si>
  <si>
    <t>None</t>
  </si>
  <si>
    <t>Notes =</t>
  </si>
  <si>
    <t>Working LD50 Estimate From 4-Bird Multidose 1st Stage =</t>
  </si>
  <si>
    <t>Plot Data For Expected Values of probit = a - b*log(dose) --&gt; log(dose) =(probit -a )/(-b)</t>
  </si>
  <si>
    <t>LD50</t>
  </si>
  <si>
    <t>% Mort</t>
  </si>
  <si>
    <t>Plot y val</t>
  </si>
  <si>
    <t>Predicted</t>
  </si>
  <si>
    <t>b</t>
  </si>
  <si>
    <t>Probit</t>
  </si>
  <si>
    <t>Proportion</t>
  </si>
  <si>
    <t>Percent</t>
  </si>
  <si>
    <t>log(dose)</t>
  </si>
  <si>
    <t>a</t>
  </si>
  <si>
    <t>Project:</t>
  </si>
  <si>
    <t>Test Subst.:</t>
  </si>
  <si>
    <t>Last Entry:</t>
  </si>
  <si>
    <t>Date</t>
  </si>
  <si>
    <t>ID</t>
  </si>
  <si>
    <t>Entry</t>
  </si>
  <si>
    <t>Study initialized</t>
  </si>
  <si>
    <t>Merged Doses?</t>
  </si>
  <si>
    <t>Min % Dose Sep =</t>
  </si>
  <si>
    <t xml:space="preserve"> (Combine doses differing by &lt; Min% for analysis)</t>
  </si>
  <si>
    <t>Four dose 1st stage chosen</t>
  </si>
  <si>
    <t>Dose-Response: Full</t>
  </si>
  <si>
    <t>Chose Dose-Response: Full</t>
  </si>
  <si>
    <t>Stage 3 Type =</t>
  </si>
  <si>
    <t>TAS</t>
  </si>
  <si>
    <t>Master-1</t>
  </si>
  <si>
    <t>Fictitious</t>
  </si>
  <si>
    <t>mg formulation/kg</t>
  </si>
  <si>
    <t>Northern Bobwhite</t>
  </si>
  <si>
    <t>Guessed LD50 100</t>
  </si>
  <si>
    <t>Stage 1 Doses Calculated</t>
  </si>
  <si>
    <t>Mortality entered for dose 14.1 =  0</t>
  </si>
  <si>
    <t>Mortality entered for dose 52.1 =  0</t>
  </si>
  <si>
    <t>Mortality entered for dose 192 =  1</t>
  </si>
  <si>
    <t>Mortality entered for dose 707 =  1</t>
  </si>
  <si>
    <t>Stage1 LD50 calculated:  100.015998720205</t>
  </si>
  <si>
    <t>Stage 2 doses calculated</t>
  </si>
  <si>
    <t>Mortality entered for dose  34.3 = 0</t>
  </si>
  <si>
    <t>Mortality entered for dose  43.5 = 0</t>
  </si>
  <si>
    <t>Mortality entered for dose  55.2 = 0</t>
  </si>
  <si>
    <t>Mortality entered for dose  70 = 0</t>
  </si>
  <si>
    <t>Mortality entered for dose  88.8 = 1</t>
  </si>
  <si>
    <t>Mortality entered for dose  113 = 0</t>
  </si>
  <si>
    <t>Mortality entered for dose  143 = 1</t>
  </si>
  <si>
    <t>Mortality entered for dose  181 = 1</t>
  </si>
  <si>
    <t>Mortality entered for dose  230 = 1</t>
  </si>
  <si>
    <t>Mortality entered for dose  292 = 1</t>
  </si>
  <si>
    <t>-</t>
  </si>
  <si>
    <t>Reversal</t>
  </si>
  <si>
    <t>B</t>
  </si>
  <si>
    <t>Stage 3 type = B</t>
  </si>
  <si>
    <t>LD50 calculated:  100.111523979884</t>
  </si>
  <si>
    <t>Mortality entered for dose  62.1 = 0</t>
  </si>
  <si>
    <t>Mortality entered for dose  78.9 = 0</t>
  </si>
  <si>
    <t>Mortality entered for dose  100 = 1</t>
  </si>
  <si>
    <t>Mortality entered for dose  127 = 2</t>
  </si>
  <si>
    <t>Mortality entered for dose  161 = 2</t>
  </si>
  <si>
    <t>Rev+Partial</t>
  </si>
  <si>
    <t>LD50 calculated:  100.087219432735</t>
  </si>
  <si>
    <t>SEDEC V1.3 Sequential Design Calculator</t>
  </si>
  <si>
    <t>SEDEC Version 1.3 Audit Trail</t>
  </si>
  <si>
    <t>Iterations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</si>
</sst>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8"/>
      <name val="Arial"/>
      <family val="0"/>
    </font>
    <font>
      <sz val="14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10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15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23" borderId="15" xfId="0" applyFill="1" applyBorder="1" applyAlignment="1">
      <alignment horizontal="centerContinuous"/>
    </xf>
    <xf numFmtId="0" fontId="0" fillId="23" borderId="16" xfId="0" applyFill="1" applyBorder="1" applyAlignment="1">
      <alignment horizontal="centerContinuous"/>
    </xf>
    <xf numFmtId="0" fontId="0" fillId="23" borderId="17" xfId="0" applyFill="1" applyBorder="1" applyAlignment="1">
      <alignment horizontal="centerContinuous"/>
    </xf>
    <xf numFmtId="0" fontId="0" fillId="23" borderId="18" xfId="0" applyFill="1" applyBorder="1" applyAlignment="1">
      <alignment horizontal="centerContinuous"/>
    </xf>
    <xf numFmtId="0" fontId="0" fillId="23" borderId="19" xfId="0" applyFill="1" applyBorder="1" applyAlignment="1">
      <alignment horizontal="center" vertical="center" textRotation="180"/>
    </xf>
    <xf numFmtId="0" fontId="0" fillId="23" borderId="20" xfId="0" applyFill="1" applyBorder="1" applyAlignment="1">
      <alignment horizontal="center" vertical="center" textRotation="180"/>
    </xf>
    <xf numFmtId="0" fontId="0" fillId="23" borderId="21" xfId="0" applyFill="1" applyBorder="1" applyAlignment="1">
      <alignment horizontal="center" vertical="center" textRotation="18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Fill="1" applyBorder="1" applyAlignment="1">
      <alignment/>
    </xf>
    <xf numFmtId="0" fontId="0" fillId="23" borderId="15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23" borderId="27" xfId="0" applyFill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23" borderId="27" xfId="0" applyNumberFormat="1" applyFill="1" applyBorder="1" applyAlignment="1">
      <alignment textRotation="90"/>
    </xf>
    <xf numFmtId="0" fontId="0" fillId="23" borderId="27" xfId="0" applyFill="1" applyBorder="1" applyAlignment="1">
      <alignment horizontal="center" textRotation="90" wrapText="1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5" fillId="0" borderId="0" xfId="0" applyFont="1" applyAlignment="1">
      <alignment/>
    </xf>
    <xf numFmtId="0" fontId="6" fillId="0" borderId="41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23" borderId="15" xfId="0" applyFill="1" applyBorder="1" applyAlignment="1" quotePrefix="1">
      <alignment horizontal="left"/>
    </xf>
    <xf numFmtId="0" fontId="0" fillId="23" borderId="16" xfId="0" applyFill="1" applyBorder="1" applyAlignment="1">
      <alignment horizontal="left"/>
    </xf>
    <xf numFmtId="0" fontId="0" fillId="23" borderId="16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27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1" fontId="0" fillId="0" borderId="10" xfId="0" applyNumberForma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15" fontId="0" fillId="0" borderId="10" xfId="0" applyNumberForma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0" xfId="0" applyAlignment="1" applyProtection="1" quotePrefix="1">
      <alignment horizontal="left"/>
      <protection/>
    </xf>
    <xf numFmtId="0" fontId="0" fillId="23" borderId="15" xfId="0" applyFill="1" applyBorder="1" applyAlignment="1" applyProtection="1" quotePrefix="1">
      <alignment horizontal="left"/>
      <protection/>
    </xf>
    <xf numFmtId="0" fontId="0" fillId="23" borderId="16" xfId="0" applyFill="1" applyBorder="1" applyAlignment="1" applyProtection="1">
      <alignment horizontal="left"/>
      <protection/>
    </xf>
    <xf numFmtId="0" fontId="0" fillId="23" borderId="16" xfId="0" applyFill="1" applyBorder="1" applyAlignment="1" applyProtection="1">
      <alignment/>
      <protection/>
    </xf>
    <xf numFmtId="0" fontId="0" fillId="23" borderId="18" xfId="0" applyFill="1" applyBorder="1" applyAlignment="1" applyProtection="1">
      <alignment/>
      <protection/>
    </xf>
    <xf numFmtId="0" fontId="0" fillId="0" borderId="14" xfId="0" applyBorder="1" applyAlignment="1" applyProtection="1">
      <alignment horizontal="left"/>
      <protection/>
    </xf>
    <xf numFmtId="0" fontId="0" fillId="23" borderId="15" xfId="0" applyFill="1" applyBorder="1" applyAlignment="1" applyProtection="1">
      <alignment horizontal="centerContinuous"/>
      <protection/>
    </xf>
    <xf numFmtId="0" fontId="0" fillId="23" borderId="16" xfId="0" applyFill="1" applyBorder="1" applyAlignment="1" applyProtection="1">
      <alignment horizontal="centerContinuous"/>
      <protection/>
    </xf>
    <xf numFmtId="0" fontId="0" fillId="23" borderId="17" xfId="0" applyFill="1" applyBorder="1" applyAlignment="1" applyProtection="1">
      <alignment horizontal="centerContinuous"/>
      <protection/>
    </xf>
    <xf numFmtId="0" fontId="0" fillId="23" borderId="18" xfId="0" applyFill="1" applyBorder="1" applyAlignment="1" applyProtection="1">
      <alignment horizontal="centerContinuous"/>
      <protection/>
    </xf>
    <xf numFmtId="0" fontId="0" fillId="23" borderId="19" xfId="0" applyFill="1" applyBorder="1" applyAlignment="1" applyProtection="1">
      <alignment horizontal="center" vertical="center" textRotation="180"/>
      <protection/>
    </xf>
    <xf numFmtId="0" fontId="0" fillId="23" borderId="20" xfId="0" applyFill="1" applyBorder="1" applyAlignment="1" applyProtection="1">
      <alignment horizontal="center" vertical="center" textRotation="180"/>
      <protection/>
    </xf>
    <xf numFmtId="0" fontId="0" fillId="23" borderId="21" xfId="0" applyFill="1" applyBorder="1" applyAlignment="1" applyProtection="1">
      <alignment horizontal="center" vertical="center" textRotation="180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24" borderId="24" xfId="0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24" borderId="28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23" borderId="15" xfId="0" applyFill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23" borderId="27" xfId="0" applyNumberFormat="1" applyFill="1" applyBorder="1" applyAlignment="1" applyProtection="1">
      <alignment textRotation="90"/>
      <protection/>
    </xf>
    <xf numFmtId="0" fontId="0" fillId="23" borderId="27" xfId="0" applyFill="1" applyBorder="1" applyAlignment="1" applyProtection="1">
      <alignment horizontal="center" textRotation="90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42" xfId="0" applyBorder="1" applyAlignment="1" applyProtection="1">
      <alignment horizontal="left"/>
      <protection/>
    </xf>
    <xf numFmtId="0" fontId="0" fillId="0" borderId="41" xfId="0" applyBorder="1" applyAlignment="1" applyProtection="1">
      <alignment horizontal="left"/>
      <protection/>
    </xf>
    <xf numFmtId="0" fontId="0" fillId="23" borderId="43" xfId="0" applyFill="1" applyBorder="1" applyAlignment="1" applyProtection="1">
      <alignment horizontal="right"/>
      <protection/>
    </xf>
    <xf numFmtId="0" fontId="0" fillId="23" borderId="0" xfId="0" applyFill="1" applyBorder="1" applyAlignment="1" applyProtection="1">
      <alignment horizontal="right"/>
      <protection/>
    </xf>
    <xf numFmtId="0" fontId="0" fillId="23" borderId="44" xfId="0" applyFill="1" applyBorder="1" applyAlignment="1" applyProtection="1">
      <alignment horizontal="right"/>
      <protection/>
    </xf>
    <xf numFmtId="0" fontId="0" fillId="0" borderId="43" xfId="0" applyBorder="1" applyAlignment="1" applyProtection="1">
      <alignment horizontal="left"/>
      <protection/>
    </xf>
    <xf numFmtId="0" fontId="0" fillId="23" borderId="45" xfId="0" applyFill="1" applyBorder="1" applyAlignment="1" applyProtection="1">
      <alignment horizontal="center"/>
      <protection/>
    </xf>
    <xf numFmtId="0" fontId="0" fillId="23" borderId="41" xfId="0" applyFill="1" applyBorder="1" applyAlignment="1" applyProtection="1">
      <alignment horizontal="center"/>
      <protection/>
    </xf>
    <xf numFmtId="0" fontId="0" fillId="23" borderId="42" xfId="0" applyFill="1" applyBorder="1" applyAlignment="1" applyProtection="1">
      <alignment horizontal="center"/>
      <protection/>
    </xf>
    <xf numFmtId="0" fontId="0" fillId="0" borderId="46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1" fillId="8" borderId="15" xfId="0" applyFont="1" applyFill="1" applyBorder="1" applyAlignment="1" applyProtection="1">
      <alignment horizontal="center" vertical="center"/>
      <protection/>
    </xf>
    <xf numFmtId="0" fontId="1" fillId="8" borderId="16" xfId="0" applyFont="1" applyFill="1" applyBorder="1" applyAlignment="1" applyProtection="1">
      <alignment horizontal="center" vertical="center"/>
      <protection/>
    </xf>
    <xf numFmtId="0" fontId="1" fillId="8" borderId="18" xfId="0" applyFont="1" applyFill="1" applyBorder="1" applyAlignment="1" applyProtection="1">
      <alignment horizontal="center" vertical="center"/>
      <protection/>
    </xf>
    <xf numFmtId="0" fontId="0" fillId="23" borderId="47" xfId="0" applyFill="1" applyBorder="1" applyAlignment="1" applyProtection="1">
      <alignment horizontal="right"/>
      <protection/>
    </xf>
    <xf numFmtId="0" fontId="0" fillId="23" borderId="48" xfId="0" applyFill="1" applyBorder="1" applyAlignment="1" applyProtection="1">
      <alignment horizontal="right"/>
      <protection/>
    </xf>
    <xf numFmtId="0" fontId="0" fillId="23" borderId="49" xfId="0" applyFill="1" applyBorder="1" applyAlignment="1" applyProtection="1">
      <alignment horizontal="right"/>
      <protection/>
    </xf>
    <xf numFmtId="0" fontId="0" fillId="0" borderId="50" xfId="0" applyBorder="1" applyAlignment="1" applyProtection="1">
      <alignment horizontal="left"/>
      <protection/>
    </xf>
    <xf numFmtId="0" fontId="0" fillId="0" borderId="51" xfId="0" applyBorder="1" applyAlignment="1" applyProtection="1">
      <alignment horizontal="left"/>
      <protection/>
    </xf>
    <xf numFmtId="0" fontId="0" fillId="0" borderId="52" xfId="0" applyBorder="1" applyAlignment="1" applyProtection="1">
      <alignment horizontal="left"/>
      <protection/>
    </xf>
    <xf numFmtId="0" fontId="0" fillId="23" borderId="15" xfId="0" applyFill="1" applyBorder="1" applyAlignment="1" applyProtection="1">
      <alignment horizontal="center"/>
      <protection/>
    </xf>
    <xf numFmtId="0" fontId="0" fillId="23" borderId="16" xfId="0" applyFill="1" applyBorder="1" applyAlignment="1" applyProtection="1">
      <alignment horizontal="center"/>
      <protection/>
    </xf>
    <xf numFmtId="0" fontId="0" fillId="23" borderId="17" xfId="0" applyFill="1" applyBorder="1" applyAlignment="1" applyProtection="1">
      <alignment horizontal="center"/>
      <protection/>
    </xf>
    <xf numFmtId="0" fontId="0" fillId="0" borderId="53" xfId="0" applyBorder="1" applyAlignment="1" applyProtection="1">
      <alignment horizontal="left"/>
      <protection/>
    </xf>
    <xf numFmtId="0" fontId="0" fillId="0" borderId="54" xfId="0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  <xf numFmtId="0" fontId="0" fillId="23" borderId="18" xfId="0" applyFill="1" applyBorder="1" applyAlignment="1" applyProtection="1">
      <alignment horizontal="center"/>
      <protection/>
    </xf>
    <xf numFmtId="0" fontId="0" fillId="23" borderId="29" xfId="0" applyFill="1" applyBorder="1" applyAlignment="1" applyProtection="1">
      <alignment horizontal="center"/>
      <protection/>
    </xf>
    <xf numFmtId="0" fontId="0" fillId="23" borderId="30" xfId="0" applyFill="1" applyBorder="1" applyAlignment="1" applyProtection="1">
      <alignment horizontal="center"/>
      <protection/>
    </xf>
    <xf numFmtId="0" fontId="0" fillId="23" borderId="56" xfId="0" applyFill="1" applyBorder="1" applyAlignment="1" applyProtection="1">
      <alignment horizontal="center"/>
      <protection/>
    </xf>
    <xf numFmtId="0" fontId="0" fillId="23" borderId="57" xfId="0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23" borderId="31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23" borderId="15" xfId="0" applyFill="1" applyBorder="1" applyAlignment="1" applyProtection="1">
      <alignment horizontal="left"/>
      <protection/>
    </xf>
    <xf numFmtId="0" fontId="0" fillId="23" borderId="58" xfId="0" applyFill="1" applyBorder="1" applyAlignment="1" applyProtection="1">
      <alignment horizontal="left"/>
      <protection/>
    </xf>
    <xf numFmtId="0" fontId="0" fillId="23" borderId="46" xfId="0" applyFill="1" applyBorder="1" applyAlignment="1" applyProtection="1">
      <alignment horizontal="center"/>
      <protection/>
    </xf>
    <xf numFmtId="1" fontId="0" fillId="23" borderId="15" xfId="0" applyNumberFormat="1" applyFill="1" applyBorder="1" applyAlignment="1" applyProtection="1">
      <alignment horizontal="center" textRotation="90"/>
      <protection/>
    </xf>
    <xf numFmtId="1" fontId="0" fillId="23" borderId="18" xfId="0" applyNumberFormat="1" applyFill="1" applyBorder="1" applyAlignment="1" applyProtection="1">
      <alignment horizontal="center" textRotation="90"/>
      <protection/>
    </xf>
    <xf numFmtId="0" fontId="0" fillId="23" borderId="27" xfId="0" applyFill="1" applyBorder="1" applyAlignment="1" applyProtection="1">
      <alignment horizontal="center"/>
      <protection/>
    </xf>
    <xf numFmtId="0" fontId="0" fillId="0" borderId="59" xfId="0" applyBorder="1" applyAlignment="1" applyProtection="1">
      <alignment horizontal="center"/>
      <protection/>
    </xf>
    <xf numFmtId="0" fontId="0" fillId="0" borderId="60" xfId="0" applyBorder="1" applyAlignment="1" applyProtection="1">
      <alignment horizontal="center"/>
      <protection/>
    </xf>
    <xf numFmtId="0" fontId="0" fillId="0" borderId="61" xfId="0" applyBorder="1" applyAlignment="1" applyProtection="1">
      <alignment horizontal="center"/>
      <protection/>
    </xf>
    <xf numFmtId="0" fontId="1" fillId="8" borderId="15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1" fontId="0" fillId="23" borderId="15" xfId="0" applyNumberFormat="1" applyFill="1" applyBorder="1" applyAlignment="1">
      <alignment horizontal="center" textRotation="90"/>
    </xf>
    <xf numFmtId="1" fontId="0" fillId="23" borderId="18" xfId="0" applyNumberFormat="1" applyFill="1" applyBorder="1" applyAlignment="1">
      <alignment horizontal="center" textRotation="90"/>
    </xf>
    <xf numFmtId="0" fontId="0" fillId="23" borderId="27" xfId="0" applyFill="1" applyBorder="1" applyAlignment="1">
      <alignment horizontal="center"/>
    </xf>
    <xf numFmtId="0" fontId="0" fillId="23" borderId="15" xfId="0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23" borderId="16" xfId="0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23" borderId="46" xfId="0" applyFill="1" applyBorder="1" applyAlignment="1">
      <alignment horizontal="center"/>
    </xf>
    <xf numFmtId="0" fontId="0" fillId="23" borderId="17" xfId="0" applyFill="1" applyBorder="1" applyAlignment="1">
      <alignment horizontal="center"/>
    </xf>
    <xf numFmtId="0" fontId="0" fillId="23" borderId="15" xfId="0" applyFill="1" applyBorder="1" applyAlignment="1">
      <alignment horizontal="left"/>
    </xf>
    <xf numFmtId="0" fontId="0" fillId="23" borderId="58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4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23" borderId="18" xfId="0" applyFill="1" applyBorder="1" applyAlignment="1">
      <alignment horizontal="center"/>
    </xf>
    <xf numFmtId="0" fontId="0" fillId="23" borderId="29" xfId="0" applyFill="1" applyBorder="1" applyAlignment="1">
      <alignment horizontal="center"/>
    </xf>
    <xf numFmtId="0" fontId="0" fillId="23" borderId="30" xfId="0" applyFill="1" applyBorder="1" applyAlignment="1">
      <alignment horizontal="center"/>
    </xf>
    <xf numFmtId="0" fontId="0" fillId="23" borderId="31" xfId="0" applyFill="1" applyBorder="1" applyAlignment="1">
      <alignment horizontal="center"/>
    </xf>
    <xf numFmtId="0" fontId="0" fillId="23" borderId="56" xfId="0" applyFill="1" applyBorder="1" applyAlignment="1">
      <alignment horizontal="center"/>
    </xf>
    <xf numFmtId="0" fontId="0" fillId="23" borderId="57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23" borderId="15" xfId="0" applyFill="1" applyBorder="1" applyAlignment="1">
      <alignment horizontal="right"/>
    </xf>
    <xf numFmtId="0" fontId="0" fillId="23" borderId="16" xfId="0" applyFill="1" applyBorder="1" applyAlignment="1">
      <alignment horizontal="right"/>
    </xf>
    <xf numFmtId="0" fontId="0" fillId="23" borderId="17" xfId="0" applyFill="1" applyBorder="1" applyAlignment="1">
      <alignment horizontal="righ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23" borderId="43" xfId="0" applyFill="1" applyBorder="1" applyAlignment="1">
      <alignment horizontal="right"/>
    </xf>
    <xf numFmtId="0" fontId="0" fillId="23" borderId="0" xfId="0" applyFill="1" applyBorder="1" applyAlignment="1">
      <alignment horizontal="right"/>
    </xf>
    <xf numFmtId="0" fontId="0" fillId="23" borderId="44" xfId="0" applyFill="1" applyBorder="1" applyAlignment="1">
      <alignment horizontal="right"/>
    </xf>
    <xf numFmtId="0" fontId="0" fillId="23" borderId="45" xfId="0" applyFill="1" applyBorder="1" applyAlignment="1">
      <alignment horizontal="center"/>
    </xf>
    <xf numFmtId="0" fontId="0" fillId="23" borderId="41" xfId="0" applyFill="1" applyBorder="1" applyAlignment="1">
      <alignment horizontal="center"/>
    </xf>
    <xf numFmtId="0" fontId="0" fillId="23" borderId="42" xfId="0" applyFill="1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23" borderId="47" xfId="0" applyFill="1" applyBorder="1" applyAlignment="1">
      <alignment horizontal="right"/>
    </xf>
    <xf numFmtId="0" fontId="0" fillId="23" borderId="48" xfId="0" applyFill="1" applyBorder="1" applyAlignment="1">
      <alignment horizontal="right"/>
    </xf>
    <xf numFmtId="0" fontId="0" fillId="23" borderId="49" xfId="0" applyFill="1" applyBorder="1" applyAlignment="1">
      <alignment horizontal="righ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Project: Master-1</a:t>
            </a:r>
          </a:p>
        </c:rich>
      </c:tx>
      <c:layout>
        <c:manualLayout>
          <c:xMode val="factor"/>
          <c:yMode val="factor"/>
          <c:x val="0.022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08675"/>
          <c:w val="0.89425"/>
          <c:h val="0.77775"/>
        </c:manualLayout>
      </c:layout>
      <c:scatterChart>
        <c:scatterStyle val="smooth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Report!$B$56:$B$80</c:f>
              <c:numCache>
                <c:ptCount val="25"/>
                <c:pt idx="0">
                  <c:v>14.1</c:v>
                </c:pt>
                <c:pt idx="1">
                  <c:v>34.3</c:v>
                </c:pt>
                <c:pt idx="2">
                  <c:v>43.5</c:v>
                </c:pt>
                <c:pt idx="3">
                  <c:v>52.1</c:v>
                </c:pt>
                <c:pt idx="4">
                  <c:v>55.2</c:v>
                </c:pt>
                <c:pt idx="5">
                  <c:v>62.1</c:v>
                </c:pt>
                <c:pt idx="6">
                  <c:v>70</c:v>
                </c:pt>
                <c:pt idx="7">
                  <c:v>78.9</c:v>
                </c:pt>
                <c:pt idx="8">
                  <c:v>88.8</c:v>
                </c:pt>
                <c:pt idx="9">
                  <c:v>100</c:v>
                </c:pt>
                <c:pt idx="10">
                  <c:v>113</c:v>
                </c:pt>
                <c:pt idx="11">
                  <c:v>127</c:v>
                </c:pt>
                <c:pt idx="12">
                  <c:v>143</c:v>
                </c:pt>
                <c:pt idx="13">
                  <c:v>161</c:v>
                </c:pt>
                <c:pt idx="14">
                  <c:v>181</c:v>
                </c:pt>
                <c:pt idx="15">
                  <c:v>192</c:v>
                </c:pt>
                <c:pt idx="16">
                  <c:v>230</c:v>
                </c:pt>
                <c:pt idx="17">
                  <c:v>292</c:v>
                </c:pt>
                <c:pt idx="18">
                  <c:v>707</c:v>
                </c:pt>
              </c:numCache>
            </c:numRef>
          </c:xVal>
          <c:yVal>
            <c:numRef>
              <c:f>Report!$F$56:$F$80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100</c:v>
                </c:pt>
                <c:pt idx="9">
                  <c:v>50</c:v>
                </c:pt>
                <c:pt idx="10">
                  <c:v>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LD50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Pool!$B$100</c:f>
              <c:numCache>
                <c:ptCount val="1"/>
                <c:pt idx="0">
                  <c:v>100.08721943273548</c:v>
                </c:pt>
              </c:numCache>
            </c:numRef>
          </c:xVal>
          <c:yVal>
            <c:numRef>
              <c:f>Pool!$C$100</c:f>
              <c:numCache>
                <c:ptCount val="1"/>
                <c:pt idx="0">
                  <c:v>50</c:v>
                </c:pt>
              </c:numCache>
            </c:numRef>
          </c:yVal>
          <c:smooth val="1"/>
        </c:ser>
        <c:ser>
          <c:idx val="2"/>
          <c:order val="2"/>
          <c:tx>
            <c:v>Predicted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Pool!$Q$105:$Q$113</c:f>
              <c:numCache>
                <c:ptCount val="9"/>
                <c:pt idx="1">
                  <c:v>133.79606534976094</c:v>
                </c:pt>
                <c:pt idx="2">
                  <c:v>121.45678173261506</c:v>
                </c:pt>
                <c:pt idx="3">
                  <c:v>110.25548315102566</c:v>
                </c:pt>
                <c:pt idx="4">
                  <c:v>100.0872194327355</c:v>
                </c:pt>
                <c:pt idx="5">
                  <c:v>90.85671938922856</c:v>
                </c:pt>
                <c:pt idx="6">
                  <c:v>82.47749817568686</c:v>
                </c:pt>
                <c:pt idx="7">
                  <c:v>74.8710469742858</c:v>
                </c:pt>
                <c:pt idx="8">
                  <c:v>67.96609740859206</c:v>
                </c:pt>
              </c:numCache>
            </c:numRef>
          </c:xVal>
          <c:yVal>
            <c:numRef>
              <c:f>Pool!$N$105:$N$113</c:f>
              <c:numCache>
                <c:ptCount val="9"/>
                <c:pt idx="1">
                  <c:v>93.3192798731142</c:v>
                </c:pt>
                <c:pt idx="2">
                  <c:v>84.1344746068543</c:v>
                </c:pt>
                <c:pt idx="3">
                  <c:v>69.14624612740131</c:v>
                </c:pt>
                <c:pt idx="4">
                  <c:v>50</c:v>
                </c:pt>
                <c:pt idx="5">
                  <c:v>30.853753872598688</c:v>
                </c:pt>
                <c:pt idx="6">
                  <c:v>15.865525393145708</c:v>
                </c:pt>
                <c:pt idx="7">
                  <c:v>6.6807201268858085</c:v>
                </c:pt>
                <c:pt idx="8">
                  <c:v>2.275013194817932</c:v>
                </c:pt>
              </c:numCache>
            </c:numRef>
          </c:yVal>
          <c:smooth val="1"/>
        </c:ser>
        <c:axId val="48472281"/>
        <c:axId val="33597346"/>
      </c:scatterChart>
      <c:valAx>
        <c:axId val="48472281"/>
        <c:scaling>
          <c:logBase val="10"/>
          <c:orientation val="minMax"/>
          <c:max val="1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Dose (mg/kg)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97346"/>
        <c:crosses val="autoZero"/>
        <c:crossBetween val="midCat"/>
        <c:dispUnits/>
      </c:valAx>
      <c:valAx>
        <c:axId val="3359734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Mortality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72281"/>
        <c:crossesAt val="10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925"/>
          <c:y val="0.93625"/>
          <c:w val="0.513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11</xdr:col>
      <xdr:colOff>123825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68199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Z74"/>
  <sheetViews>
    <sheetView zoomScalePageLayoutView="0" workbookViewId="0" topLeftCell="A1">
      <selection activeCell="O16" sqref="O16"/>
    </sheetView>
  </sheetViews>
  <sheetFormatPr defaultColWidth="8.8515625" defaultRowHeight="12.75"/>
  <cols>
    <col min="1" max="1" width="2.00390625" style="68" customWidth="1"/>
    <col min="2" max="2" width="10.28125" style="68" customWidth="1"/>
    <col min="3" max="3" width="3.7109375" style="68" customWidth="1"/>
    <col min="4" max="4" width="3.8515625" style="68" customWidth="1"/>
    <col min="5" max="5" width="10.8515625" style="68" customWidth="1"/>
    <col min="6" max="6" width="4.28125" style="68" customWidth="1"/>
    <col min="7" max="7" width="4.57421875" style="68" customWidth="1"/>
    <col min="8" max="8" width="11.140625" style="68" customWidth="1"/>
    <col min="9" max="9" width="4.140625" style="68" customWidth="1"/>
    <col min="10" max="10" width="4.28125" style="68" customWidth="1"/>
    <col min="11" max="11" width="10.7109375" style="68" customWidth="1"/>
    <col min="12" max="12" width="4.140625" style="68" customWidth="1"/>
    <col min="13" max="13" width="4.28125" style="68" customWidth="1"/>
    <col min="14" max="16384" width="8.8515625" style="68" customWidth="1"/>
  </cols>
  <sheetData>
    <row r="1" spans="2:26" ht="17.25">
      <c r="B1" s="128" t="s">
        <v>105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30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2:26" ht="17.25">
      <c r="B2" s="70"/>
      <c r="C2" s="70"/>
      <c r="D2" s="71"/>
      <c r="E2" s="71"/>
      <c r="F2" s="71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2:26" ht="17.25">
      <c r="B3" s="128" t="s">
        <v>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30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ht="13.5" thickBot="1">
      <c r="A4" s="69"/>
      <c r="B4" s="69"/>
      <c r="C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2:26" ht="13.5" thickTop="1">
      <c r="B5" s="131" t="s">
        <v>1</v>
      </c>
      <c r="C5" s="132"/>
      <c r="D5" s="133"/>
      <c r="E5" s="134" t="s">
        <v>71</v>
      </c>
      <c r="F5" s="135"/>
      <c r="G5" s="135"/>
      <c r="H5" s="136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2:26" ht="12.75">
      <c r="B6" s="118" t="s">
        <v>2</v>
      </c>
      <c r="C6" s="119"/>
      <c r="D6" s="120"/>
      <c r="E6" s="125" t="s">
        <v>72</v>
      </c>
      <c r="F6" s="126"/>
      <c r="G6" s="126"/>
      <c r="H6" s="127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2:26" ht="12.75">
      <c r="B7" s="118" t="s">
        <v>3</v>
      </c>
      <c r="C7" s="119"/>
      <c r="D7" s="120"/>
      <c r="E7" s="125" t="s">
        <v>73</v>
      </c>
      <c r="F7" s="126"/>
      <c r="G7" s="126"/>
      <c r="H7" s="127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spans="2:26" ht="12.75">
      <c r="B8" s="118" t="s">
        <v>4</v>
      </c>
      <c r="C8" s="119"/>
      <c r="D8" s="120"/>
      <c r="E8" s="125" t="s">
        <v>74</v>
      </c>
      <c r="F8" s="126"/>
      <c r="G8" s="126"/>
      <c r="H8" s="127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2:26" ht="13.5" thickBot="1">
      <c r="B9" s="118" t="s">
        <v>5</v>
      </c>
      <c r="C9" s="119"/>
      <c r="D9" s="120"/>
      <c r="E9" s="121" t="s">
        <v>67</v>
      </c>
      <c r="F9" s="117"/>
      <c r="G9" s="117"/>
      <c r="H9" s="116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spans="2:26" ht="14.25" thickBot="1" thickTop="1">
      <c r="B10" s="118" t="s">
        <v>6</v>
      </c>
      <c r="C10" s="119"/>
      <c r="D10" s="120"/>
      <c r="E10" s="72" t="s">
        <v>7</v>
      </c>
      <c r="F10" s="73"/>
      <c r="G10" s="73"/>
      <c r="H10" s="73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spans="2:26" ht="14.25" thickBot="1" thickTop="1">
      <c r="B11" s="118" t="s">
        <v>8</v>
      </c>
      <c r="C11" s="119"/>
      <c r="D11" s="120"/>
      <c r="E11" s="121">
        <v>100</v>
      </c>
      <c r="F11" s="140"/>
      <c r="G11" s="73"/>
      <c r="H11" s="137" t="s">
        <v>9</v>
      </c>
      <c r="I11" s="138"/>
      <c r="J11" s="139"/>
      <c r="K11" s="74">
        <v>1.269429700935277</v>
      </c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2:26" ht="13.5" thickTop="1">
      <c r="B12" s="118" t="s">
        <v>10</v>
      </c>
      <c r="C12" s="119"/>
      <c r="D12" s="120"/>
      <c r="E12" s="75">
        <v>40084</v>
      </c>
      <c r="F12" s="73"/>
      <c r="G12" s="73"/>
      <c r="H12" s="73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spans="2:26" ht="12.75">
      <c r="B13" s="118" t="s">
        <v>11</v>
      </c>
      <c r="C13" s="119"/>
      <c r="D13" s="120"/>
      <c r="E13" s="76" t="s">
        <v>70</v>
      </c>
      <c r="F13" s="73"/>
      <c r="G13" s="73"/>
      <c r="H13" s="73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spans="2:26" ht="12.75">
      <c r="B14" s="118" t="s">
        <v>12</v>
      </c>
      <c r="C14" s="119"/>
      <c r="D14" s="120"/>
      <c r="E14" s="77">
        <v>43</v>
      </c>
      <c r="F14" s="73"/>
      <c r="G14" s="73"/>
      <c r="H14" s="73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spans="2:26" ht="12.75">
      <c r="B15" s="118" t="s">
        <v>64</v>
      </c>
      <c r="C15" s="119"/>
      <c r="D15" s="120"/>
      <c r="E15" s="78">
        <v>1</v>
      </c>
      <c r="F15" s="79"/>
      <c r="G15" s="80" t="s">
        <v>65</v>
      </c>
      <c r="H15" s="81"/>
      <c r="I15" s="82"/>
      <c r="J15" s="82"/>
      <c r="K15" s="82"/>
      <c r="L15" s="82"/>
      <c r="M15" s="83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spans="2:26" ht="12.75">
      <c r="B16" s="118" t="s">
        <v>69</v>
      </c>
      <c r="C16" s="119"/>
      <c r="D16" s="120"/>
      <c r="E16" s="76" t="s">
        <v>95</v>
      </c>
      <c r="F16" s="73"/>
      <c r="G16" s="73"/>
      <c r="H16" s="73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spans="2:26" ht="13.5" thickBot="1">
      <c r="B17" s="122"/>
      <c r="C17" s="123"/>
      <c r="D17" s="124"/>
      <c r="E17" s="84"/>
      <c r="F17" s="73"/>
      <c r="G17" s="73"/>
      <c r="H17" s="73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spans="14:26" ht="13.5" thickTop="1"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2:26" ht="17.25">
      <c r="B19" s="128" t="s">
        <v>14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30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4:26" ht="12.75"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spans="2:26" ht="12.75">
      <c r="B21" s="85" t="s">
        <v>15</v>
      </c>
      <c r="C21" s="86"/>
      <c r="D21" s="87"/>
      <c r="E21" s="86" t="s">
        <v>16</v>
      </c>
      <c r="F21" s="86"/>
      <c r="G21" s="88"/>
      <c r="H21" s="85" t="s">
        <v>17</v>
      </c>
      <c r="I21" s="86"/>
      <c r="J21" s="87"/>
      <c r="K21" s="86" t="s">
        <v>18</v>
      </c>
      <c r="L21" s="86"/>
      <c r="M21" s="88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spans="2:26" ht="66.75" thickBot="1">
      <c r="B22" s="89" t="s">
        <v>19</v>
      </c>
      <c r="C22" s="89" t="s">
        <v>20</v>
      </c>
      <c r="D22" s="90" t="s">
        <v>21</v>
      </c>
      <c r="E22" s="91" t="s">
        <v>19</v>
      </c>
      <c r="F22" s="89" t="s">
        <v>20</v>
      </c>
      <c r="G22" s="89" t="s">
        <v>21</v>
      </c>
      <c r="H22" s="89" t="s">
        <v>19</v>
      </c>
      <c r="I22" s="89" t="s">
        <v>20</v>
      </c>
      <c r="J22" s="90" t="s">
        <v>21</v>
      </c>
      <c r="K22" s="91" t="s">
        <v>19</v>
      </c>
      <c r="L22" s="89" t="s">
        <v>20</v>
      </c>
      <c r="M22" s="89" t="s">
        <v>21</v>
      </c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spans="2:26" ht="13.5" thickTop="1">
      <c r="B23" s="92">
        <v>14.1</v>
      </c>
      <c r="C23" s="93">
        <v>1</v>
      </c>
      <c r="D23" s="94">
        <v>0</v>
      </c>
      <c r="E23" s="95">
        <v>34.3</v>
      </c>
      <c r="F23" s="93">
        <v>1</v>
      </c>
      <c r="G23" s="96">
        <v>0</v>
      </c>
      <c r="H23" s="92">
        <v>62.1</v>
      </c>
      <c r="I23" s="93">
        <v>2</v>
      </c>
      <c r="J23" s="96">
        <v>0</v>
      </c>
      <c r="K23" s="95">
        <v>62.1</v>
      </c>
      <c r="L23" s="93">
        <v>2</v>
      </c>
      <c r="M23" s="97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spans="2:26" ht="12.75">
      <c r="B24" s="98">
        <v>52.1</v>
      </c>
      <c r="C24" s="99">
        <v>1</v>
      </c>
      <c r="D24" s="100">
        <v>0</v>
      </c>
      <c r="E24" s="101">
        <v>43.5</v>
      </c>
      <c r="F24" s="99">
        <v>1</v>
      </c>
      <c r="G24" s="102">
        <v>0</v>
      </c>
      <c r="H24" s="98">
        <v>78.9</v>
      </c>
      <c r="I24" s="99">
        <v>2</v>
      </c>
      <c r="J24" s="102">
        <v>0</v>
      </c>
      <c r="K24" s="101">
        <v>78.8</v>
      </c>
      <c r="L24" s="99">
        <v>2</v>
      </c>
      <c r="M24" s="103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spans="2:26" ht="12.75">
      <c r="B25" s="98">
        <v>192</v>
      </c>
      <c r="C25" s="99">
        <v>1</v>
      </c>
      <c r="D25" s="100">
        <v>1</v>
      </c>
      <c r="E25" s="101">
        <v>55.2</v>
      </c>
      <c r="F25" s="99">
        <v>1</v>
      </c>
      <c r="G25" s="102">
        <v>0</v>
      </c>
      <c r="H25" s="98">
        <v>100</v>
      </c>
      <c r="I25" s="99">
        <v>2</v>
      </c>
      <c r="J25" s="102">
        <v>1</v>
      </c>
      <c r="K25" s="101">
        <v>100</v>
      </c>
      <c r="L25" s="99">
        <v>2</v>
      </c>
      <c r="M25" s="103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2:26" ht="12.75">
      <c r="B26" s="98">
        <v>707</v>
      </c>
      <c r="C26" s="99">
        <v>1</v>
      </c>
      <c r="D26" s="100">
        <v>1</v>
      </c>
      <c r="E26" s="101">
        <v>70</v>
      </c>
      <c r="F26" s="99">
        <v>1</v>
      </c>
      <c r="G26" s="102">
        <v>0</v>
      </c>
      <c r="H26" s="98">
        <v>127</v>
      </c>
      <c r="I26" s="99">
        <v>2</v>
      </c>
      <c r="J26" s="102">
        <v>2</v>
      </c>
      <c r="K26" s="101">
        <v>127</v>
      </c>
      <c r="L26" s="99">
        <v>2</v>
      </c>
      <c r="M26" s="103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spans="2:26" ht="12.75">
      <c r="B27" s="98"/>
      <c r="C27" s="99"/>
      <c r="D27" s="100"/>
      <c r="E27" s="101">
        <v>88.8</v>
      </c>
      <c r="F27" s="99">
        <v>1</v>
      </c>
      <c r="G27" s="102">
        <v>1</v>
      </c>
      <c r="H27" s="98">
        <v>161</v>
      </c>
      <c r="I27" s="99">
        <v>2</v>
      </c>
      <c r="J27" s="102">
        <v>2</v>
      </c>
      <c r="K27" s="101">
        <v>161</v>
      </c>
      <c r="L27" s="99">
        <v>2</v>
      </c>
      <c r="M27" s="103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spans="2:26" ht="12.75">
      <c r="B28" s="98"/>
      <c r="C28" s="99"/>
      <c r="D28" s="100"/>
      <c r="E28" s="101">
        <v>113</v>
      </c>
      <c r="F28" s="99">
        <v>1</v>
      </c>
      <c r="G28" s="102">
        <v>0</v>
      </c>
      <c r="H28" s="98"/>
      <c r="I28" s="99"/>
      <c r="J28" s="100"/>
      <c r="K28" s="101"/>
      <c r="L28" s="99"/>
      <c r="M28" s="100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26" ht="12.75">
      <c r="B29" s="98"/>
      <c r="C29" s="99"/>
      <c r="D29" s="100"/>
      <c r="E29" s="101">
        <v>143</v>
      </c>
      <c r="F29" s="99">
        <v>1</v>
      </c>
      <c r="G29" s="102">
        <v>1</v>
      </c>
      <c r="H29" s="98"/>
      <c r="I29" s="99"/>
      <c r="J29" s="100"/>
      <c r="K29" s="101"/>
      <c r="L29" s="99"/>
      <c r="M29" s="100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spans="2:26" ht="12.75">
      <c r="B30" s="98"/>
      <c r="C30" s="99"/>
      <c r="D30" s="100"/>
      <c r="E30" s="101">
        <v>181</v>
      </c>
      <c r="F30" s="99">
        <v>1</v>
      </c>
      <c r="G30" s="102">
        <v>1</v>
      </c>
      <c r="H30" s="98"/>
      <c r="I30" s="99"/>
      <c r="J30" s="100"/>
      <c r="K30" s="101"/>
      <c r="L30" s="99"/>
      <c r="M30" s="100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spans="2:26" ht="12.75">
      <c r="B31" s="98"/>
      <c r="C31" s="99"/>
      <c r="D31" s="100"/>
      <c r="E31" s="101">
        <v>230</v>
      </c>
      <c r="F31" s="99">
        <v>1</v>
      </c>
      <c r="G31" s="102">
        <v>1</v>
      </c>
      <c r="H31" s="98"/>
      <c r="I31" s="99"/>
      <c r="J31" s="100"/>
      <c r="K31" s="101"/>
      <c r="L31" s="99"/>
      <c r="M31" s="100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spans="2:26" ht="13.5" thickBot="1">
      <c r="B32" s="104"/>
      <c r="C32" s="105"/>
      <c r="D32" s="106"/>
      <c r="E32" s="107">
        <v>292</v>
      </c>
      <c r="F32" s="105">
        <v>1</v>
      </c>
      <c r="G32" s="108">
        <v>1</v>
      </c>
      <c r="H32" s="104"/>
      <c r="I32" s="105"/>
      <c r="J32" s="106"/>
      <c r="K32" s="107"/>
      <c r="L32" s="105"/>
      <c r="M32" s="106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4:26" ht="13.5" thickTop="1"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2:13" ht="17.25">
      <c r="B34" s="128" t="s">
        <v>22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30"/>
    </row>
    <row r="36" spans="2:13" ht="12.75">
      <c r="B36" s="137" t="s">
        <v>23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44"/>
    </row>
    <row r="37" spans="2:13" ht="13.5" thickBot="1">
      <c r="B37" s="145" t="s">
        <v>24</v>
      </c>
      <c r="C37" s="146"/>
      <c r="D37" s="146" t="s">
        <v>25</v>
      </c>
      <c r="E37" s="146"/>
      <c r="F37" s="146" t="s">
        <v>26</v>
      </c>
      <c r="G37" s="146"/>
      <c r="H37" s="146"/>
      <c r="I37" s="147" t="s">
        <v>27</v>
      </c>
      <c r="J37" s="148"/>
      <c r="K37" s="149"/>
      <c r="L37" s="146" t="s">
        <v>28</v>
      </c>
      <c r="M37" s="150"/>
    </row>
    <row r="38" spans="2:13" ht="14.25" thickBot="1" thickTop="1">
      <c r="B38" s="141">
        <v>8</v>
      </c>
      <c r="C38" s="142"/>
      <c r="D38" s="142">
        <v>6.08709793148316</v>
      </c>
      <c r="E38" s="142"/>
      <c r="F38" s="142">
        <v>0.9925810749849853</v>
      </c>
      <c r="G38" s="142"/>
      <c r="H38" s="142"/>
      <c r="I38" s="142">
        <v>0.7101958944813912</v>
      </c>
      <c r="J38" s="142"/>
      <c r="K38" s="142"/>
      <c r="L38" s="142">
        <v>24</v>
      </c>
      <c r="M38" s="143"/>
    </row>
    <row r="39" ht="14.25" thickBot="1" thickTop="1">
      <c r="B39" s="68" t="s">
        <v>13</v>
      </c>
    </row>
    <row r="40" spans="2:13" ht="12.75" customHeight="1" thickBot="1" thickTop="1">
      <c r="B40" s="109" t="s">
        <v>29</v>
      </c>
      <c r="C40" s="141">
        <v>11.898650354120816</v>
      </c>
      <c r="D40" s="142"/>
      <c r="E40" s="143"/>
      <c r="F40" s="151"/>
      <c r="G40" s="151"/>
      <c r="H40" s="151"/>
      <c r="I40" s="151"/>
      <c r="J40" s="151"/>
      <c r="K40" s="151"/>
      <c r="L40" s="151"/>
      <c r="M40" s="151"/>
    </row>
    <row r="41" spans="2:13" ht="14.25" thickBot="1" thickTop="1">
      <c r="B41" s="152" t="s">
        <v>30</v>
      </c>
      <c r="C41" s="153"/>
      <c r="D41" s="153"/>
      <c r="E41" s="153"/>
      <c r="F41" s="141">
        <v>1.8712863284828831</v>
      </c>
      <c r="G41" s="142"/>
      <c r="H41" s="143"/>
      <c r="I41" s="154" t="s">
        <v>31</v>
      </c>
      <c r="J41" s="139"/>
      <c r="K41" s="141">
        <v>21.926014379758747</v>
      </c>
      <c r="L41" s="142"/>
      <c r="M41" s="143"/>
    </row>
    <row r="42" ht="14.25" thickBot="1" thickTop="1"/>
    <row r="43" spans="2:13" ht="14.25" thickBot="1" thickTop="1">
      <c r="B43" s="109" t="s">
        <v>32</v>
      </c>
      <c r="C43" s="141">
        <v>100.08721943273548</v>
      </c>
      <c r="D43" s="142"/>
      <c r="E43" s="143"/>
      <c r="F43" s="151"/>
      <c r="G43" s="151"/>
      <c r="H43" s="151"/>
      <c r="I43" s="151"/>
      <c r="J43" s="151"/>
      <c r="K43" s="151"/>
      <c r="L43" s="151"/>
      <c r="M43" s="151"/>
    </row>
    <row r="44" spans="2:13" ht="14.25" thickBot="1" thickTop="1">
      <c r="B44" s="152" t="s">
        <v>30</v>
      </c>
      <c r="C44" s="153"/>
      <c r="D44" s="153"/>
      <c r="E44" s="153"/>
      <c r="F44" s="141">
        <v>71.50679819630466</v>
      </c>
      <c r="G44" s="142"/>
      <c r="H44" s="143"/>
      <c r="I44" s="154" t="s">
        <v>31</v>
      </c>
      <c r="J44" s="139"/>
      <c r="K44" s="141">
        <v>139.94166516282587</v>
      </c>
      <c r="L44" s="142"/>
      <c r="M44" s="143"/>
    </row>
    <row r="45" ht="14.25" thickBot="1" thickTop="1"/>
    <row r="46" spans="2:11" ht="14.25" thickBot="1" thickTop="1">
      <c r="B46" s="157" t="s">
        <v>33</v>
      </c>
      <c r="C46" s="137"/>
      <c r="D46" s="158">
        <v>2</v>
      </c>
      <c r="E46" s="159"/>
      <c r="F46" s="138" t="s">
        <v>34</v>
      </c>
      <c r="G46" s="138"/>
      <c r="H46" s="138"/>
      <c r="I46" s="158">
        <v>1</v>
      </c>
      <c r="J46" s="160"/>
      <c r="K46" s="159"/>
    </row>
    <row r="47" ht="13.5" thickTop="1"/>
    <row r="51" spans="2:4" ht="12.75">
      <c r="B51" s="111"/>
      <c r="C51" s="112"/>
      <c r="D51" s="112"/>
    </row>
    <row r="52" spans="2:13" ht="17.25">
      <c r="B52" s="128" t="s">
        <v>35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30"/>
    </row>
    <row r="53" spans="2:4" ht="12.75">
      <c r="B53" s="111"/>
      <c r="C53" s="112"/>
      <c r="D53" s="112"/>
    </row>
    <row r="54" spans="2:13" ht="80.25">
      <c r="B54" s="67" t="s">
        <v>19</v>
      </c>
      <c r="C54" s="113" t="s">
        <v>36</v>
      </c>
      <c r="D54" s="113" t="s">
        <v>37</v>
      </c>
      <c r="E54" s="114" t="s">
        <v>38</v>
      </c>
      <c r="F54" s="155" t="s">
        <v>39</v>
      </c>
      <c r="G54" s="156"/>
      <c r="H54" s="114" t="s">
        <v>63</v>
      </c>
      <c r="I54" s="115"/>
      <c r="J54" s="115"/>
      <c r="K54" s="115"/>
      <c r="L54" s="115"/>
      <c r="M54" s="115"/>
    </row>
    <row r="55" spans="2:5" ht="12.75">
      <c r="B55" s="111"/>
      <c r="C55" s="112"/>
      <c r="D55" s="112"/>
      <c r="E55" s="110"/>
    </row>
    <row r="56" spans="2:8" ht="12.75">
      <c r="B56" s="68">
        <v>14.1</v>
      </c>
      <c r="C56" s="68">
        <v>1</v>
      </c>
      <c r="D56" s="68">
        <v>0</v>
      </c>
      <c r="E56" s="68" t="s">
        <v>93</v>
      </c>
      <c r="F56" s="68">
        <v>0</v>
      </c>
      <c r="H56" s="68" t="s">
        <v>93</v>
      </c>
    </row>
    <row r="57" spans="2:8" ht="12.75">
      <c r="B57" s="68">
        <v>34.3</v>
      </c>
      <c r="C57" s="68">
        <v>1</v>
      </c>
      <c r="D57" s="68">
        <v>0</v>
      </c>
      <c r="E57" s="68" t="s">
        <v>93</v>
      </c>
      <c r="F57" s="68">
        <v>0</v>
      </c>
      <c r="H57" s="68" t="s">
        <v>93</v>
      </c>
    </row>
    <row r="58" spans="2:8" ht="12.75">
      <c r="B58" s="68">
        <v>43.5</v>
      </c>
      <c r="C58" s="68">
        <v>1</v>
      </c>
      <c r="D58" s="68">
        <v>0</v>
      </c>
      <c r="E58" s="68" t="s">
        <v>93</v>
      </c>
      <c r="F58" s="68">
        <v>0</v>
      </c>
      <c r="H58" s="68" t="s">
        <v>93</v>
      </c>
    </row>
    <row r="59" spans="2:8" ht="12.75">
      <c r="B59" s="68">
        <v>52.1</v>
      </c>
      <c r="C59" s="68">
        <v>1</v>
      </c>
      <c r="D59" s="68">
        <v>0</v>
      </c>
      <c r="E59" s="68" t="s">
        <v>93</v>
      </c>
      <c r="F59" s="68">
        <v>0</v>
      </c>
      <c r="H59" s="68" t="s">
        <v>93</v>
      </c>
    </row>
    <row r="60" spans="2:8" ht="12.75">
      <c r="B60" s="68">
        <v>55.2</v>
      </c>
      <c r="C60" s="68">
        <v>1</v>
      </c>
      <c r="D60" s="68">
        <v>0</v>
      </c>
      <c r="E60" s="68" t="s">
        <v>93</v>
      </c>
      <c r="F60" s="68">
        <v>0</v>
      </c>
      <c r="H60" s="68" t="s">
        <v>93</v>
      </c>
    </row>
    <row r="61" spans="2:8" ht="12.75">
      <c r="B61" s="68">
        <v>62.1</v>
      </c>
      <c r="C61" s="68">
        <v>2</v>
      </c>
      <c r="D61" s="68">
        <v>0</v>
      </c>
      <c r="E61" s="68" t="s">
        <v>93</v>
      </c>
      <c r="F61" s="68">
        <v>0</v>
      </c>
      <c r="H61" s="68" t="s">
        <v>93</v>
      </c>
    </row>
    <row r="62" spans="2:8" ht="12.75">
      <c r="B62" s="68">
        <v>70</v>
      </c>
      <c r="C62" s="68">
        <v>1</v>
      </c>
      <c r="D62" s="68">
        <v>0</v>
      </c>
      <c r="E62" s="68" t="s">
        <v>93</v>
      </c>
      <c r="F62" s="68">
        <v>0</v>
      </c>
      <c r="H62" s="68" t="s">
        <v>93</v>
      </c>
    </row>
    <row r="63" spans="2:8" ht="12.75">
      <c r="B63" s="68">
        <v>78.9</v>
      </c>
      <c r="C63" s="68">
        <v>2</v>
      </c>
      <c r="D63" s="68">
        <v>0</v>
      </c>
      <c r="E63" s="68" t="s">
        <v>93</v>
      </c>
      <c r="F63" s="68">
        <v>0</v>
      </c>
      <c r="H63" s="68" t="s">
        <v>93</v>
      </c>
    </row>
    <row r="64" spans="2:8" ht="12.75">
      <c r="B64" s="68">
        <v>88.8</v>
      </c>
      <c r="C64" s="68">
        <v>1</v>
      </c>
      <c r="D64" s="68">
        <v>1</v>
      </c>
      <c r="E64" s="68" t="s">
        <v>93</v>
      </c>
      <c r="F64" s="68">
        <v>100</v>
      </c>
      <c r="H64" s="68" t="s">
        <v>93</v>
      </c>
    </row>
    <row r="65" spans="2:8" ht="12.75">
      <c r="B65" s="68">
        <v>100</v>
      </c>
      <c r="C65" s="68">
        <v>2</v>
      </c>
      <c r="D65" s="68">
        <v>1</v>
      </c>
      <c r="E65" s="68" t="s">
        <v>103</v>
      </c>
      <c r="F65" s="68">
        <v>50</v>
      </c>
      <c r="H65" s="68" t="s">
        <v>93</v>
      </c>
    </row>
    <row r="66" spans="2:8" ht="12.75">
      <c r="B66" s="68">
        <v>113</v>
      </c>
      <c r="C66" s="68">
        <v>1</v>
      </c>
      <c r="D66" s="68">
        <v>0</v>
      </c>
      <c r="E66" s="68" t="s">
        <v>94</v>
      </c>
      <c r="F66" s="68">
        <v>0</v>
      </c>
      <c r="H66" s="68" t="s">
        <v>93</v>
      </c>
    </row>
    <row r="67" spans="2:8" ht="12.75">
      <c r="B67" s="68">
        <v>127</v>
      </c>
      <c r="C67" s="68">
        <v>2</v>
      </c>
      <c r="D67" s="68">
        <v>2</v>
      </c>
      <c r="E67" s="68" t="s">
        <v>93</v>
      </c>
      <c r="F67" s="68">
        <v>100</v>
      </c>
      <c r="H67" s="68" t="s">
        <v>93</v>
      </c>
    </row>
    <row r="68" spans="2:8" ht="12.75">
      <c r="B68" s="68">
        <v>143</v>
      </c>
      <c r="C68" s="68">
        <v>1</v>
      </c>
      <c r="D68" s="68">
        <v>1</v>
      </c>
      <c r="E68" s="68" t="s">
        <v>93</v>
      </c>
      <c r="F68" s="68">
        <v>100</v>
      </c>
      <c r="H68" s="68" t="s">
        <v>93</v>
      </c>
    </row>
    <row r="69" spans="2:8" ht="12.75">
      <c r="B69" s="68">
        <v>161</v>
      </c>
      <c r="C69" s="68">
        <v>2</v>
      </c>
      <c r="D69" s="68">
        <v>2</v>
      </c>
      <c r="E69" s="68" t="s">
        <v>93</v>
      </c>
      <c r="F69" s="68">
        <v>100</v>
      </c>
      <c r="H69" s="68" t="s">
        <v>93</v>
      </c>
    </row>
    <row r="70" spans="2:8" ht="12.75">
      <c r="B70" s="68">
        <v>181</v>
      </c>
      <c r="C70" s="68">
        <v>1</v>
      </c>
      <c r="D70" s="68">
        <v>1</v>
      </c>
      <c r="E70" s="68" t="s">
        <v>93</v>
      </c>
      <c r="F70" s="68">
        <v>100</v>
      </c>
      <c r="H70" s="68" t="s">
        <v>93</v>
      </c>
    </row>
    <row r="71" spans="2:8" ht="12.75">
      <c r="B71" s="68">
        <v>192</v>
      </c>
      <c r="C71" s="68">
        <v>1</v>
      </c>
      <c r="D71" s="68">
        <v>1</v>
      </c>
      <c r="E71" s="68" t="s">
        <v>93</v>
      </c>
      <c r="F71" s="68">
        <v>100</v>
      </c>
      <c r="H71" s="68" t="s">
        <v>93</v>
      </c>
    </row>
    <row r="72" spans="2:8" ht="12.75">
      <c r="B72" s="68">
        <v>230</v>
      </c>
      <c r="C72" s="68">
        <v>1</v>
      </c>
      <c r="D72" s="68">
        <v>1</v>
      </c>
      <c r="E72" s="68" t="s">
        <v>93</v>
      </c>
      <c r="F72" s="68">
        <v>100</v>
      </c>
      <c r="H72" s="68" t="s">
        <v>93</v>
      </c>
    </row>
    <row r="73" spans="2:8" ht="12.75">
      <c r="B73" s="68">
        <v>292</v>
      </c>
      <c r="C73" s="68">
        <v>1</v>
      </c>
      <c r="D73" s="68">
        <v>1</v>
      </c>
      <c r="E73" s="68" t="s">
        <v>93</v>
      </c>
      <c r="F73" s="68">
        <v>100</v>
      </c>
      <c r="H73" s="68" t="s">
        <v>93</v>
      </c>
    </row>
    <row r="74" spans="2:8" ht="12.75">
      <c r="B74" s="68">
        <v>707</v>
      </c>
      <c r="C74" s="68">
        <v>1</v>
      </c>
      <c r="D74" s="68">
        <v>1</v>
      </c>
      <c r="E74" s="68" t="s">
        <v>93</v>
      </c>
      <c r="F74" s="68">
        <v>100</v>
      </c>
      <c r="H74" s="68" t="s">
        <v>93</v>
      </c>
    </row>
  </sheetData>
  <sheetProtection password="EAC2" sheet="1" objects="1" scenarios="1"/>
  <mergeCells count="53">
    <mergeCell ref="B52:M52"/>
    <mergeCell ref="F54:G54"/>
    <mergeCell ref="B46:C46"/>
    <mergeCell ref="D46:E46"/>
    <mergeCell ref="F46:H46"/>
    <mergeCell ref="I46:K46"/>
    <mergeCell ref="C43:E43"/>
    <mergeCell ref="F43:M43"/>
    <mergeCell ref="B44:E44"/>
    <mergeCell ref="F44:H44"/>
    <mergeCell ref="I44:J44"/>
    <mergeCell ref="K44:M44"/>
    <mergeCell ref="C40:E40"/>
    <mergeCell ref="F40:M40"/>
    <mergeCell ref="B41:E41"/>
    <mergeCell ref="F41:H41"/>
    <mergeCell ref="I41:J41"/>
    <mergeCell ref="K41:M41"/>
    <mergeCell ref="B36:M36"/>
    <mergeCell ref="B37:C37"/>
    <mergeCell ref="D37:E37"/>
    <mergeCell ref="I37:K37"/>
    <mergeCell ref="L37:M37"/>
    <mergeCell ref="F37:H37"/>
    <mergeCell ref="B38:C38"/>
    <mergeCell ref="D38:E38"/>
    <mergeCell ref="I38:K38"/>
    <mergeCell ref="L38:M38"/>
    <mergeCell ref="F38:H38"/>
    <mergeCell ref="B34:M34"/>
    <mergeCell ref="B19:M19"/>
    <mergeCell ref="B6:D6"/>
    <mergeCell ref="E6:H6"/>
    <mergeCell ref="B10:D10"/>
    <mergeCell ref="H11:J11"/>
    <mergeCell ref="B7:D7"/>
    <mergeCell ref="B11:D11"/>
    <mergeCell ref="E11:F11"/>
    <mergeCell ref="B8:D8"/>
    <mergeCell ref="E8:H8"/>
    <mergeCell ref="E7:H7"/>
    <mergeCell ref="B1:M1"/>
    <mergeCell ref="B3:M3"/>
    <mergeCell ref="B5:D5"/>
    <mergeCell ref="E5:H5"/>
    <mergeCell ref="B9:D9"/>
    <mergeCell ref="E9:H9"/>
    <mergeCell ref="B12:D12"/>
    <mergeCell ref="B17:D17"/>
    <mergeCell ref="B13:D13"/>
    <mergeCell ref="B14:D14"/>
    <mergeCell ref="B15:D15"/>
    <mergeCell ref="B16:D16"/>
  </mergeCells>
  <printOptions/>
  <pageMargins left="1.25" right="0.75" top="0.75" bottom="0.75" header="0.5" footer="0.5"/>
  <pageSetup horizontalDpi="300" verticalDpi="300" orientation="portrait" r:id="rId1"/>
  <headerFooter alignWithMargins="0">
    <oddHeader>&amp;LSEDEC Version1.1&amp;RPage &amp;P of &amp;N</oddHeader>
    <oddFooter>&amp;LPrint time: &amp;T&amp;RPrinted by (Initials/Date):______________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G23:G32"/>
  <sheetViews>
    <sheetView zoomScalePageLayoutView="0" workbookViewId="0" topLeftCell="A1">
      <selection activeCell="A1" sqref="A1"/>
    </sheetView>
  </sheetViews>
  <sheetFormatPr defaultColWidth="9.140625" defaultRowHeight="12.75"/>
  <sheetData>
    <row r="23" ht="12.75">
      <c r="G23" s="1"/>
    </row>
    <row r="24" ht="12.75">
      <c r="G24" s="1"/>
    </row>
    <row r="25" ht="12.75">
      <c r="G25" s="1"/>
    </row>
    <row r="26" ht="12.75">
      <c r="G26" s="1"/>
    </row>
    <row r="27" ht="12.75">
      <c r="G27" s="1"/>
    </row>
    <row r="28" ht="12.75">
      <c r="G28" s="1"/>
    </row>
    <row r="29" ht="12.75">
      <c r="G29" s="1"/>
    </row>
    <row r="30" ht="12.75">
      <c r="G30" s="1"/>
    </row>
    <row r="31" ht="12.75">
      <c r="G31" s="1"/>
    </row>
    <row r="32" ht="12.75">
      <c r="G32" s="1"/>
    </row>
  </sheetData>
  <sheetProtection password="EAC2" sheet="1" objects="1" scenarios="1"/>
  <printOptions/>
  <pageMargins left="1.5" right="0.75" top="1" bottom="1" header="0.5" footer="0.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R1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0.28125" style="0" customWidth="1"/>
    <col min="3" max="3" width="3.7109375" style="0" customWidth="1"/>
    <col min="4" max="4" width="3.8515625" style="0" customWidth="1"/>
    <col min="5" max="5" width="10.8515625" style="0" customWidth="1"/>
    <col min="6" max="6" width="4.28125" style="0" customWidth="1"/>
    <col min="7" max="7" width="4.57421875" style="0" customWidth="1"/>
    <col min="8" max="8" width="11.140625" style="0" customWidth="1"/>
    <col min="9" max="9" width="4.140625" style="0" customWidth="1"/>
    <col min="10" max="10" width="4.28125" style="0" customWidth="1"/>
    <col min="11" max="11" width="10.7109375" style="0" customWidth="1"/>
    <col min="12" max="12" width="4.140625" style="0" customWidth="1"/>
    <col min="13" max="13" width="4.28125" style="0" customWidth="1"/>
  </cols>
  <sheetData>
    <row r="1" spans="2:13" ht="17.25">
      <c r="B1" s="161" t="s">
        <v>105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3"/>
    </row>
    <row r="2" spans="2:6" ht="17.25">
      <c r="B2" s="2"/>
      <c r="C2" s="2"/>
      <c r="D2" s="3"/>
      <c r="E2" s="3"/>
      <c r="F2" s="3"/>
    </row>
    <row r="3" spans="2:13" ht="17.25">
      <c r="B3" s="161" t="s">
        <v>0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3"/>
    </row>
    <row r="4" spans="1:3" ht="13.5" thickBot="1">
      <c r="A4" s="4"/>
      <c r="B4" s="4"/>
      <c r="C4" s="4"/>
    </row>
    <row r="5" spans="2:8" ht="13.5" thickTop="1">
      <c r="B5" s="214" t="s">
        <v>1</v>
      </c>
      <c r="C5" s="215"/>
      <c r="D5" s="216"/>
      <c r="E5" s="217" t="s">
        <v>13</v>
      </c>
      <c r="F5" s="218"/>
      <c r="G5" s="218"/>
      <c r="H5" s="219"/>
    </row>
    <row r="6" spans="2:8" ht="12.75">
      <c r="B6" s="202" t="s">
        <v>2</v>
      </c>
      <c r="C6" s="203"/>
      <c r="D6" s="204"/>
      <c r="E6" s="208" t="s">
        <v>13</v>
      </c>
      <c r="F6" s="209"/>
      <c r="G6" s="209"/>
      <c r="H6" s="210"/>
    </row>
    <row r="7" spans="2:8" ht="12.75">
      <c r="B7" s="202" t="s">
        <v>3</v>
      </c>
      <c r="C7" s="203"/>
      <c r="D7" s="204"/>
      <c r="E7" s="208" t="s">
        <v>13</v>
      </c>
      <c r="F7" s="209"/>
      <c r="G7" s="209"/>
      <c r="H7" s="210"/>
    </row>
    <row r="8" spans="2:8" ht="12.75">
      <c r="B8" s="202" t="s">
        <v>4</v>
      </c>
      <c r="C8" s="203"/>
      <c r="D8" s="204"/>
      <c r="E8" s="208" t="s">
        <v>13</v>
      </c>
      <c r="F8" s="209"/>
      <c r="G8" s="209"/>
      <c r="H8" s="210"/>
    </row>
    <row r="9" spans="2:8" ht="13.5" thickBot="1">
      <c r="B9" s="202" t="s">
        <v>5</v>
      </c>
      <c r="C9" s="203"/>
      <c r="D9" s="204"/>
      <c r="E9" s="211" t="s">
        <v>13</v>
      </c>
      <c r="F9" s="212"/>
      <c r="G9" s="212"/>
      <c r="H9" s="213"/>
    </row>
    <row r="10" spans="2:8" ht="14.25" thickBot="1" thickTop="1">
      <c r="B10" s="202" t="s">
        <v>6</v>
      </c>
      <c r="C10" s="203"/>
      <c r="D10" s="204"/>
      <c r="E10" s="5" t="s">
        <v>13</v>
      </c>
      <c r="F10" s="6"/>
      <c r="G10" s="6"/>
      <c r="H10" s="6"/>
    </row>
    <row r="11" spans="2:11" ht="14.25" thickBot="1" thickTop="1">
      <c r="B11" s="202" t="s">
        <v>8</v>
      </c>
      <c r="C11" s="203"/>
      <c r="D11" s="204"/>
      <c r="E11" s="211" t="s">
        <v>13</v>
      </c>
      <c r="F11" s="201"/>
      <c r="G11" s="6"/>
      <c r="H11" s="167" t="s">
        <v>9</v>
      </c>
      <c r="I11" s="170"/>
      <c r="J11" s="176"/>
      <c r="K11" s="7"/>
    </row>
    <row r="12" spans="2:8" ht="13.5" thickTop="1">
      <c r="B12" s="202" t="s">
        <v>10</v>
      </c>
      <c r="C12" s="203"/>
      <c r="D12" s="204"/>
      <c r="E12" s="8" t="s">
        <v>13</v>
      </c>
      <c r="F12" s="6"/>
      <c r="G12" s="6"/>
      <c r="H12" s="6"/>
    </row>
    <row r="13" spans="2:8" ht="12.75">
      <c r="B13" s="202" t="s">
        <v>11</v>
      </c>
      <c r="C13" s="203"/>
      <c r="D13" s="204"/>
      <c r="E13" s="9" t="s">
        <v>13</v>
      </c>
      <c r="F13" s="6"/>
      <c r="G13" s="6"/>
      <c r="H13" s="6"/>
    </row>
    <row r="14" spans="2:8" ht="12.75">
      <c r="B14" s="202" t="s">
        <v>12</v>
      </c>
      <c r="C14" s="203"/>
      <c r="D14" s="204"/>
      <c r="E14" s="10" t="s">
        <v>13</v>
      </c>
      <c r="F14" s="6"/>
      <c r="G14" s="6"/>
      <c r="H14" s="6"/>
    </row>
    <row r="15" spans="2:13" ht="12.75">
      <c r="B15" s="202" t="s">
        <v>64</v>
      </c>
      <c r="C15" s="203"/>
      <c r="D15" s="204"/>
      <c r="E15" s="11"/>
      <c r="F15" s="62"/>
      <c r="G15" s="63" t="s">
        <v>65</v>
      </c>
      <c r="H15" s="64"/>
      <c r="I15" s="65"/>
      <c r="J15" s="65"/>
      <c r="K15" s="65"/>
      <c r="L15" s="65"/>
      <c r="M15" s="66"/>
    </row>
    <row r="16" spans="2:8" ht="12.75">
      <c r="B16" s="202" t="s">
        <v>69</v>
      </c>
      <c r="C16" s="203"/>
      <c r="D16" s="204"/>
      <c r="E16" s="9" t="s">
        <v>13</v>
      </c>
      <c r="F16" s="6"/>
      <c r="G16" s="6"/>
      <c r="H16" s="6"/>
    </row>
    <row r="17" spans="2:8" ht="13.5" thickBot="1">
      <c r="B17" s="205"/>
      <c r="C17" s="206"/>
      <c r="D17" s="207"/>
      <c r="E17" s="12"/>
      <c r="F17" s="6"/>
      <c r="G17" s="6"/>
      <c r="H17" s="6"/>
    </row>
    <row r="18" ht="13.5" thickTop="1"/>
    <row r="19" spans="2:13" ht="17.25">
      <c r="B19" s="161" t="s">
        <v>14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3"/>
    </row>
    <row r="21" spans="2:13" ht="12.75">
      <c r="B21" s="13" t="s">
        <v>15</v>
      </c>
      <c r="C21" s="14"/>
      <c r="D21" s="15"/>
      <c r="E21" s="14" t="s">
        <v>16</v>
      </c>
      <c r="F21" s="14"/>
      <c r="G21" s="16"/>
      <c r="H21" s="13" t="s">
        <v>17</v>
      </c>
      <c r="I21" s="14"/>
      <c r="J21" s="15"/>
      <c r="K21" s="14" t="s">
        <v>18</v>
      </c>
      <c r="L21" s="14"/>
      <c r="M21" s="16"/>
    </row>
    <row r="22" spans="2:13" ht="71.25" customHeight="1" thickBot="1">
      <c r="B22" s="17" t="s">
        <v>19</v>
      </c>
      <c r="C22" s="17" t="s">
        <v>20</v>
      </c>
      <c r="D22" s="18" t="s">
        <v>21</v>
      </c>
      <c r="E22" s="19" t="s">
        <v>19</v>
      </c>
      <c r="F22" s="17" t="s">
        <v>20</v>
      </c>
      <c r="G22" s="17" t="s">
        <v>21</v>
      </c>
      <c r="H22" s="17" t="s">
        <v>19</v>
      </c>
      <c r="I22" s="17" t="s">
        <v>20</v>
      </c>
      <c r="J22" s="18" t="s">
        <v>21</v>
      </c>
      <c r="K22" s="19" t="s">
        <v>19</v>
      </c>
      <c r="L22" s="17" t="s">
        <v>20</v>
      </c>
      <c r="M22" s="17" t="s">
        <v>21</v>
      </c>
    </row>
    <row r="23" spans="2:13" ht="13.5" thickTop="1">
      <c r="B23" s="20"/>
      <c r="C23" s="21"/>
      <c r="D23" s="22"/>
      <c r="E23" s="23"/>
      <c r="F23" s="21"/>
      <c r="G23" s="24"/>
      <c r="H23" s="20"/>
      <c r="I23" s="21"/>
      <c r="J23" s="22"/>
      <c r="K23" s="23"/>
      <c r="L23" s="21"/>
      <c r="M23" s="22"/>
    </row>
    <row r="24" spans="2:13" ht="12.75">
      <c r="B24" s="25"/>
      <c r="C24" s="26"/>
      <c r="D24" s="27"/>
      <c r="E24" s="28"/>
      <c r="F24" s="26"/>
      <c r="G24" s="29"/>
      <c r="H24" s="25"/>
      <c r="I24" s="26"/>
      <c r="J24" s="27"/>
      <c r="K24" s="28"/>
      <c r="L24" s="26"/>
      <c r="M24" s="27"/>
    </row>
    <row r="25" spans="2:13" ht="12.75">
      <c r="B25" s="25"/>
      <c r="C25" s="26"/>
      <c r="D25" s="27"/>
      <c r="E25" s="28"/>
      <c r="F25" s="26"/>
      <c r="G25" s="29"/>
      <c r="H25" s="25"/>
      <c r="I25" s="26"/>
      <c r="J25" s="27"/>
      <c r="K25" s="28"/>
      <c r="L25" s="26"/>
      <c r="M25" s="27"/>
    </row>
    <row r="26" spans="2:13" ht="12.75">
      <c r="B26" s="25"/>
      <c r="C26" s="26"/>
      <c r="D26" s="27"/>
      <c r="E26" s="28"/>
      <c r="F26" s="26"/>
      <c r="G26" s="29"/>
      <c r="H26" s="25"/>
      <c r="I26" s="26"/>
      <c r="J26" s="27"/>
      <c r="K26" s="28"/>
      <c r="L26" s="26"/>
      <c r="M26" s="27"/>
    </row>
    <row r="27" spans="2:13" ht="12.75">
      <c r="B27" s="25"/>
      <c r="C27" s="26"/>
      <c r="D27" s="27"/>
      <c r="E27" s="28"/>
      <c r="F27" s="26"/>
      <c r="G27" s="29"/>
      <c r="H27" s="25"/>
      <c r="I27" s="26"/>
      <c r="J27" s="27"/>
      <c r="K27" s="28"/>
      <c r="L27" s="26"/>
      <c r="M27" s="27"/>
    </row>
    <row r="28" spans="2:13" ht="12.75">
      <c r="B28" s="25"/>
      <c r="C28" s="26"/>
      <c r="D28" s="27"/>
      <c r="E28" s="28"/>
      <c r="F28" s="26"/>
      <c r="G28" s="29"/>
      <c r="H28" s="25"/>
      <c r="I28" s="26"/>
      <c r="J28" s="27"/>
      <c r="K28" s="28"/>
      <c r="L28" s="26"/>
      <c r="M28" s="27"/>
    </row>
    <row r="29" spans="2:13" ht="12.75">
      <c r="B29" s="25"/>
      <c r="C29" s="26"/>
      <c r="D29" s="27"/>
      <c r="E29" s="28"/>
      <c r="F29" s="26"/>
      <c r="G29" s="29"/>
      <c r="H29" s="25"/>
      <c r="I29" s="26"/>
      <c r="J29" s="27"/>
      <c r="K29" s="28"/>
      <c r="L29" s="26"/>
      <c r="M29" s="27"/>
    </row>
    <row r="30" spans="2:13" ht="12.75">
      <c r="B30" s="25"/>
      <c r="C30" s="26"/>
      <c r="D30" s="27"/>
      <c r="E30" s="28"/>
      <c r="F30" s="26"/>
      <c r="G30" s="29"/>
      <c r="H30" s="25"/>
      <c r="I30" s="26"/>
      <c r="J30" s="27"/>
      <c r="K30" s="28"/>
      <c r="L30" s="26"/>
      <c r="M30" s="27"/>
    </row>
    <row r="31" spans="2:13" ht="12.75">
      <c r="B31" s="25"/>
      <c r="C31" s="26"/>
      <c r="D31" s="27"/>
      <c r="E31" s="28"/>
      <c r="F31" s="26"/>
      <c r="G31" s="29"/>
      <c r="H31" s="25"/>
      <c r="I31" s="26"/>
      <c r="J31" s="27"/>
      <c r="K31" s="28"/>
      <c r="L31" s="26"/>
      <c r="M31" s="27"/>
    </row>
    <row r="32" spans="2:13" ht="13.5" thickBot="1">
      <c r="B32" s="30"/>
      <c r="C32" s="31"/>
      <c r="D32" s="32"/>
      <c r="E32" s="33"/>
      <c r="F32" s="31"/>
      <c r="G32" s="34"/>
      <c r="H32" s="30"/>
      <c r="I32" s="31"/>
      <c r="J32" s="32"/>
      <c r="K32" s="33"/>
      <c r="L32" s="31"/>
      <c r="M32" s="32"/>
    </row>
    <row r="33" ht="13.5" thickTop="1"/>
    <row r="34" spans="2:13" ht="17.25">
      <c r="B34" s="161" t="s">
        <v>22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3"/>
    </row>
    <row r="35" ht="13.5" thickBot="1"/>
    <row r="36" spans="2:11" ht="14.25" thickBot="1" thickTop="1">
      <c r="B36" s="193" t="s">
        <v>40</v>
      </c>
      <c r="C36" s="194"/>
      <c r="D36" s="194"/>
      <c r="E36" s="194"/>
      <c r="F36" s="194"/>
      <c r="G36" s="194"/>
      <c r="H36" s="195"/>
      <c r="I36" s="199" t="s">
        <v>13</v>
      </c>
      <c r="J36" s="200"/>
      <c r="K36" s="201"/>
    </row>
    <row r="37" spans="2:8" ht="14.25" thickBot="1" thickTop="1">
      <c r="B37" s="193" t="s">
        <v>41</v>
      </c>
      <c r="C37" s="194"/>
      <c r="D37" s="194"/>
      <c r="E37" s="195"/>
      <c r="F37" s="199" t="s">
        <v>42</v>
      </c>
      <c r="G37" s="200"/>
      <c r="H37" s="201"/>
    </row>
    <row r="38" spans="2:8" ht="14.25" thickBot="1" thickTop="1">
      <c r="B38" s="193"/>
      <c r="C38" s="194"/>
      <c r="D38" s="194"/>
      <c r="E38" s="195"/>
      <c r="F38" s="199"/>
      <c r="G38" s="200"/>
      <c r="H38" s="201"/>
    </row>
    <row r="39" spans="2:13" ht="13.5" thickTop="1">
      <c r="B39" s="193" t="s">
        <v>43</v>
      </c>
      <c r="C39" s="194"/>
      <c r="D39" s="194"/>
      <c r="E39" s="195"/>
      <c r="F39" s="196"/>
      <c r="G39" s="197"/>
      <c r="H39" s="197"/>
      <c r="I39" s="197"/>
      <c r="J39" s="197"/>
      <c r="K39" s="197"/>
      <c r="L39" s="197"/>
      <c r="M39" s="198"/>
    </row>
    <row r="40" spans="2:13" ht="12.75">
      <c r="B40" s="180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2"/>
    </row>
    <row r="41" spans="2:13" ht="12.75">
      <c r="B41" s="180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2"/>
    </row>
    <row r="42" spans="2:13" ht="13.5" thickBot="1">
      <c r="B42" s="183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5"/>
    </row>
    <row r="43" ht="14.25" thickBot="1" thickTop="1"/>
    <row r="44" spans="2:11" ht="14.25" thickBot="1" thickTop="1">
      <c r="B44" s="193" t="s">
        <v>44</v>
      </c>
      <c r="C44" s="194"/>
      <c r="D44" s="194"/>
      <c r="E44" s="194"/>
      <c r="F44" s="194"/>
      <c r="G44" s="194"/>
      <c r="H44" s="195"/>
      <c r="I44" s="172"/>
      <c r="J44" s="173"/>
      <c r="K44" s="174"/>
    </row>
    <row r="45" spans="2:8" ht="14.25" thickBot="1" thickTop="1">
      <c r="B45" s="193" t="s">
        <v>41</v>
      </c>
      <c r="C45" s="194"/>
      <c r="D45" s="194"/>
      <c r="E45" s="195"/>
      <c r="F45" s="172" t="s">
        <v>42</v>
      </c>
      <c r="G45" s="173"/>
      <c r="H45" s="174"/>
    </row>
    <row r="46" spans="2:8" ht="14.25" thickBot="1" thickTop="1">
      <c r="B46" s="193"/>
      <c r="C46" s="194"/>
      <c r="D46" s="194"/>
      <c r="E46" s="195"/>
      <c r="F46" s="196"/>
      <c r="G46" s="197"/>
      <c r="H46" s="198"/>
    </row>
    <row r="47" spans="2:13" ht="13.5" thickTop="1">
      <c r="B47" s="193" t="s">
        <v>43</v>
      </c>
      <c r="C47" s="194"/>
      <c r="D47" s="194"/>
      <c r="E47" s="195"/>
      <c r="F47" s="196"/>
      <c r="G47" s="197"/>
      <c r="H47" s="197"/>
      <c r="I47" s="197"/>
      <c r="J47" s="197"/>
      <c r="K47" s="197"/>
      <c r="L47" s="197"/>
      <c r="M47" s="198"/>
    </row>
    <row r="48" spans="2:13" ht="12.75">
      <c r="B48" s="180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2"/>
    </row>
    <row r="49" spans="2:13" ht="12.75">
      <c r="B49" s="180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2"/>
    </row>
    <row r="50" spans="2:13" ht="13.5" thickBot="1">
      <c r="B50" s="183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5"/>
    </row>
    <row r="51" ht="13.5" thickTop="1"/>
    <row r="53" spans="2:13" ht="12.75">
      <c r="B53" s="167" t="s">
        <v>23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86"/>
    </row>
    <row r="54" spans="2:13" ht="13.5" thickBot="1">
      <c r="B54" s="187" t="s">
        <v>107</v>
      </c>
      <c r="C54" s="188"/>
      <c r="D54" s="188" t="s">
        <v>25</v>
      </c>
      <c r="E54" s="188"/>
      <c r="F54" s="188" t="s">
        <v>26</v>
      </c>
      <c r="G54" s="188"/>
      <c r="H54" s="188"/>
      <c r="I54" s="190" t="s">
        <v>27</v>
      </c>
      <c r="J54" s="191"/>
      <c r="K54" s="192"/>
      <c r="L54" s="188" t="s">
        <v>28</v>
      </c>
      <c r="M54" s="189"/>
    </row>
    <row r="55" spans="2:13" ht="14.25" thickBot="1" thickTop="1">
      <c r="B55" s="172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4"/>
    </row>
    <row r="56" ht="14.25" thickBot="1" thickTop="1"/>
    <row r="57" spans="2:13" ht="14.25" thickBot="1" thickTop="1">
      <c r="B57" s="35" t="s">
        <v>29</v>
      </c>
      <c r="C57" s="172"/>
      <c r="D57" s="173"/>
      <c r="E57" s="174"/>
      <c r="F57" s="179"/>
      <c r="G57" s="179"/>
      <c r="H57" s="179"/>
      <c r="I57" s="179"/>
      <c r="J57" s="179"/>
      <c r="K57" s="179"/>
      <c r="L57" s="179"/>
      <c r="M57" s="179"/>
    </row>
    <row r="58" spans="2:13" ht="14.25" thickBot="1" thickTop="1">
      <c r="B58" s="177" t="s">
        <v>30</v>
      </c>
      <c r="C58" s="178"/>
      <c r="D58" s="178"/>
      <c r="E58" s="178"/>
      <c r="F58" s="172"/>
      <c r="G58" s="173"/>
      <c r="H58" s="174"/>
      <c r="I58" s="175" t="s">
        <v>31</v>
      </c>
      <c r="J58" s="176"/>
      <c r="K58" s="172"/>
      <c r="L58" s="173"/>
      <c r="M58" s="174"/>
    </row>
    <row r="59" ht="14.25" thickBot="1" thickTop="1"/>
    <row r="60" spans="2:13" ht="14.25" thickBot="1" thickTop="1">
      <c r="B60" s="35" t="s">
        <v>32</v>
      </c>
      <c r="C60" s="172"/>
      <c r="D60" s="173"/>
      <c r="E60" s="174"/>
      <c r="F60" s="179"/>
      <c r="G60" s="179"/>
      <c r="H60" s="179"/>
      <c r="I60" s="179"/>
      <c r="J60" s="179"/>
      <c r="K60" s="179"/>
      <c r="L60" s="179"/>
      <c r="M60" s="179"/>
    </row>
    <row r="61" spans="2:13" ht="14.25" thickBot="1" thickTop="1">
      <c r="B61" s="177" t="s">
        <v>30</v>
      </c>
      <c r="C61" s="178"/>
      <c r="D61" s="178"/>
      <c r="E61" s="178"/>
      <c r="F61" s="172"/>
      <c r="G61" s="173"/>
      <c r="H61" s="174"/>
      <c r="I61" s="175" t="s">
        <v>31</v>
      </c>
      <c r="J61" s="176"/>
      <c r="K61" s="172"/>
      <c r="L61" s="173"/>
      <c r="M61" s="174"/>
    </row>
    <row r="62" ht="14.25" thickBot="1" thickTop="1"/>
    <row r="63" spans="2:11" ht="14.25" thickBot="1" thickTop="1">
      <c r="B63" s="166" t="s">
        <v>33</v>
      </c>
      <c r="C63" s="167"/>
      <c r="D63" s="168"/>
      <c r="E63" s="169"/>
      <c r="F63" s="170" t="s">
        <v>34</v>
      </c>
      <c r="G63" s="170"/>
      <c r="H63" s="170"/>
      <c r="I63" s="168"/>
      <c r="J63" s="171"/>
      <c r="K63" s="169"/>
    </row>
    <row r="64" ht="13.5" thickTop="1"/>
    <row r="66" spans="2:4" ht="12.75">
      <c r="B66" s="38"/>
      <c r="C66" s="39"/>
      <c r="D66" s="39"/>
    </row>
    <row r="67" spans="2:13" ht="17.25">
      <c r="B67" s="161" t="s">
        <v>35</v>
      </c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3"/>
    </row>
    <row r="68" spans="2:4" ht="12.75">
      <c r="B68" s="38"/>
      <c r="C68" s="39"/>
      <c r="D68" s="39"/>
    </row>
    <row r="69" spans="2:13" ht="80.25">
      <c r="B69" s="37" t="s">
        <v>19</v>
      </c>
      <c r="C69" s="40" t="s">
        <v>36</v>
      </c>
      <c r="D69" s="40" t="s">
        <v>37</v>
      </c>
      <c r="E69" s="41" t="s">
        <v>38</v>
      </c>
      <c r="F69" s="164" t="s">
        <v>39</v>
      </c>
      <c r="G69" s="165"/>
      <c r="H69" s="41" t="s">
        <v>63</v>
      </c>
      <c r="I69" s="42"/>
      <c r="J69" s="42"/>
      <c r="K69" s="42"/>
      <c r="L69" s="42"/>
      <c r="M69" s="42"/>
    </row>
    <row r="70" spans="2:5" ht="12.75">
      <c r="B70" s="38"/>
      <c r="C70" s="39"/>
      <c r="D70" s="39"/>
      <c r="E70" s="36"/>
    </row>
    <row r="71" ht="12.75">
      <c r="E71" s="36"/>
    </row>
    <row r="72" ht="12.75">
      <c r="E72" s="36"/>
    </row>
    <row r="73" ht="12.75">
      <c r="E73" s="36"/>
    </row>
    <row r="74" ht="12.75">
      <c r="E74" s="36"/>
    </row>
    <row r="75" ht="12.75">
      <c r="E75" s="36"/>
    </row>
    <row r="76" ht="12.75">
      <c r="E76" s="36"/>
    </row>
    <row r="77" ht="12.75">
      <c r="E77" s="36"/>
    </row>
    <row r="78" ht="12.75">
      <c r="E78" s="36"/>
    </row>
    <row r="79" ht="12.75">
      <c r="E79" s="36"/>
    </row>
    <row r="80" ht="12.75">
      <c r="E80" s="36"/>
    </row>
    <row r="81" ht="12.75">
      <c r="E81" s="36"/>
    </row>
    <row r="82" ht="12.75">
      <c r="E82" s="36"/>
    </row>
    <row r="83" ht="12.75">
      <c r="E83" s="36"/>
    </row>
    <row r="84" ht="12.75">
      <c r="E84" s="36"/>
    </row>
    <row r="85" ht="12.75">
      <c r="E85" s="36"/>
    </row>
    <row r="86" ht="12.75">
      <c r="E86" s="36"/>
    </row>
    <row r="87" ht="12.75">
      <c r="E87" s="36"/>
    </row>
    <row r="88" ht="12.75">
      <c r="E88" s="36"/>
    </row>
    <row r="89" ht="12.75">
      <c r="E89" s="36"/>
    </row>
    <row r="90" ht="12.75">
      <c r="E90" s="36"/>
    </row>
    <row r="91" ht="12.75">
      <c r="E91" s="36"/>
    </row>
    <row r="92" ht="12.75">
      <c r="E92" s="36"/>
    </row>
    <row r="93" ht="12.75">
      <c r="E93" s="36"/>
    </row>
    <row r="94" ht="12.75">
      <c r="E94" s="36"/>
    </row>
    <row r="95" ht="12.75">
      <c r="E95" s="36"/>
    </row>
    <row r="96" ht="12.75">
      <c r="E96" s="36"/>
    </row>
    <row r="97" spans="2:10" ht="13.5" thickBot="1">
      <c r="B97" s="43" t="s">
        <v>45</v>
      </c>
      <c r="C97" s="43"/>
      <c r="D97" s="43"/>
      <c r="E97" s="44"/>
      <c r="F97" s="43"/>
      <c r="G97" s="43"/>
      <c r="H97" s="43"/>
      <c r="I97" s="43"/>
      <c r="J97" s="43"/>
    </row>
    <row r="98" spans="1:18" ht="13.5" thickTop="1">
      <c r="A98" s="45"/>
      <c r="B98" s="46"/>
      <c r="C98" s="46"/>
      <c r="D98" s="46"/>
      <c r="E98" s="47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8"/>
    </row>
    <row r="99" spans="1:18" ht="12.75">
      <c r="A99" s="49"/>
      <c r="B99" s="50" t="s">
        <v>46</v>
      </c>
      <c r="C99" s="51" t="s">
        <v>47</v>
      </c>
      <c r="D99" s="51"/>
      <c r="E99" s="52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4"/>
    </row>
    <row r="100" spans="1:18" ht="12.75">
      <c r="A100" s="49"/>
      <c r="B100" s="53">
        <f>Report!C43</f>
        <v>100.08721943273548</v>
      </c>
      <c r="C100" s="53">
        <v>50</v>
      </c>
      <c r="D100" s="53"/>
      <c r="E100" s="52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4"/>
    </row>
    <row r="101" spans="1:18" ht="12.75">
      <c r="A101" s="49"/>
      <c r="B101" s="53"/>
      <c r="C101" s="53"/>
      <c r="D101" s="53"/>
      <c r="E101" s="52"/>
      <c r="F101" s="53"/>
      <c r="G101" s="53"/>
      <c r="H101" s="50"/>
      <c r="I101" s="50"/>
      <c r="J101" s="50"/>
      <c r="K101" s="50"/>
      <c r="L101" s="50"/>
      <c r="M101" s="50"/>
      <c r="N101" s="50" t="s">
        <v>48</v>
      </c>
      <c r="O101" s="50"/>
      <c r="P101" s="50" t="s">
        <v>49</v>
      </c>
      <c r="Q101" s="50"/>
      <c r="R101" s="54"/>
    </row>
    <row r="102" spans="1:18" ht="12.75">
      <c r="A102" s="49"/>
      <c r="B102" s="50" t="s">
        <v>50</v>
      </c>
      <c r="C102" s="53"/>
      <c r="D102" s="53"/>
      <c r="E102" s="52"/>
      <c r="F102" s="53"/>
      <c r="G102" s="53"/>
      <c r="H102" s="50" t="s">
        <v>51</v>
      </c>
      <c r="I102" s="50"/>
      <c r="J102" s="50"/>
      <c r="K102" s="50" t="s">
        <v>52</v>
      </c>
      <c r="L102" s="50"/>
      <c r="M102" s="50"/>
      <c r="N102" s="50" t="s">
        <v>53</v>
      </c>
      <c r="O102" s="50"/>
      <c r="P102" s="50" t="s">
        <v>54</v>
      </c>
      <c r="Q102" s="50" t="s">
        <v>19</v>
      </c>
      <c r="R102" s="54"/>
    </row>
    <row r="103" spans="1:18" ht="12.75">
      <c r="A103" s="49"/>
      <c r="B103" s="53">
        <f>Report!C40</f>
        <v>11.898650354120816</v>
      </c>
      <c r="C103" s="53"/>
      <c r="D103" s="53"/>
      <c r="E103" s="52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4"/>
    </row>
    <row r="104" spans="1:18" ht="12.75">
      <c r="A104" s="49"/>
      <c r="B104" s="53"/>
      <c r="C104" s="53"/>
      <c r="D104" s="53"/>
      <c r="E104" s="52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4"/>
    </row>
    <row r="105" spans="1:18" ht="12.75">
      <c r="A105" s="49"/>
      <c r="B105" s="50" t="s">
        <v>55</v>
      </c>
      <c r="C105" s="53"/>
      <c r="D105" s="53"/>
      <c r="E105" s="52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4"/>
    </row>
    <row r="106" spans="1:18" ht="12.75">
      <c r="A106" s="49"/>
      <c r="B106" s="53">
        <f>B103*(LOG10(B100))</f>
        <v>23.801805823911536</v>
      </c>
      <c r="C106" s="53"/>
      <c r="D106" s="53"/>
      <c r="E106" s="52"/>
      <c r="F106" s="53"/>
      <c r="G106" s="53"/>
      <c r="H106" s="53">
        <v>-1.5</v>
      </c>
      <c r="I106" s="53"/>
      <c r="J106" s="53"/>
      <c r="K106" s="53">
        <f aca="true" t="shared" si="0" ref="K106:K113">1-NORMSDIST(H106)</f>
        <v>0.9331927987311419</v>
      </c>
      <c r="L106" s="53"/>
      <c r="M106" s="53"/>
      <c r="N106" s="53">
        <f aca="true" t="shared" si="1" ref="N106:N113">K106*100</f>
        <v>93.3192798731142</v>
      </c>
      <c r="O106" s="53"/>
      <c r="P106" s="53">
        <f aca="true" t="shared" si="2" ref="P106:P113">(H106-$B$106)/(-($B$103))</f>
        <v>2.1264433419668354</v>
      </c>
      <c r="Q106" s="53">
        <f aca="true" t="shared" si="3" ref="Q106:Q113">10^P106</f>
        <v>133.79606534976094</v>
      </c>
      <c r="R106" s="54"/>
    </row>
    <row r="107" spans="1:18" ht="12.75">
      <c r="A107" s="49"/>
      <c r="B107" s="53"/>
      <c r="C107" s="53"/>
      <c r="D107" s="53"/>
      <c r="E107" s="52"/>
      <c r="F107" s="53"/>
      <c r="G107" s="53"/>
      <c r="H107" s="53">
        <v>-1</v>
      </c>
      <c r="I107" s="53"/>
      <c r="J107" s="53"/>
      <c r="K107" s="53">
        <f t="shared" si="0"/>
        <v>0.8413447460685429</v>
      </c>
      <c r="L107" s="53"/>
      <c r="M107" s="53"/>
      <c r="N107" s="53">
        <f t="shared" si="1"/>
        <v>84.1344746068543</v>
      </c>
      <c r="O107" s="53"/>
      <c r="P107" s="53">
        <f t="shared" si="2"/>
        <v>2.0844217693414295</v>
      </c>
      <c r="Q107" s="53">
        <f t="shared" si="3"/>
        <v>121.45678173261506</v>
      </c>
      <c r="R107" s="54"/>
    </row>
    <row r="108" spans="1:18" ht="12.75">
      <c r="A108" s="49"/>
      <c r="B108" s="53"/>
      <c r="C108" s="53"/>
      <c r="D108" s="53"/>
      <c r="E108" s="52"/>
      <c r="F108" s="53"/>
      <c r="G108" s="53"/>
      <c r="H108" s="53">
        <v>-0.5</v>
      </c>
      <c r="I108" s="53"/>
      <c r="J108" s="53"/>
      <c r="K108" s="53">
        <f t="shared" si="0"/>
        <v>0.6914624612740131</v>
      </c>
      <c r="L108" s="53"/>
      <c r="M108" s="53"/>
      <c r="N108" s="53">
        <f t="shared" si="1"/>
        <v>69.14624612740131</v>
      </c>
      <c r="O108" s="53"/>
      <c r="P108" s="53">
        <f t="shared" si="2"/>
        <v>2.0424001967160232</v>
      </c>
      <c r="Q108" s="53">
        <f t="shared" si="3"/>
        <v>110.25548315102566</v>
      </c>
      <c r="R108" s="54"/>
    </row>
    <row r="109" spans="1:18" ht="12.75">
      <c r="A109" s="49"/>
      <c r="B109" s="53"/>
      <c r="C109" s="53"/>
      <c r="D109" s="53"/>
      <c r="E109" s="52"/>
      <c r="F109" s="53"/>
      <c r="G109" s="53"/>
      <c r="H109" s="53">
        <v>0</v>
      </c>
      <c r="I109" s="53"/>
      <c r="J109" s="53"/>
      <c r="K109" s="53">
        <f t="shared" si="0"/>
        <v>0.5</v>
      </c>
      <c r="L109" s="53"/>
      <c r="M109" s="53"/>
      <c r="N109" s="53">
        <f t="shared" si="1"/>
        <v>50</v>
      </c>
      <c r="O109" s="53"/>
      <c r="P109" s="53">
        <f t="shared" si="2"/>
        <v>2.0003786240906174</v>
      </c>
      <c r="Q109" s="53">
        <f t="shared" si="3"/>
        <v>100.0872194327355</v>
      </c>
      <c r="R109" s="54"/>
    </row>
    <row r="110" spans="1:18" ht="12.75">
      <c r="A110" s="49"/>
      <c r="B110" s="53"/>
      <c r="C110" s="53"/>
      <c r="D110" s="53"/>
      <c r="E110" s="52"/>
      <c r="F110" s="53"/>
      <c r="G110" s="53"/>
      <c r="H110" s="53">
        <v>0.5</v>
      </c>
      <c r="I110" s="53"/>
      <c r="J110" s="53"/>
      <c r="K110" s="53">
        <f t="shared" si="0"/>
        <v>0.3085375387259869</v>
      </c>
      <c r="L110" s="53"/>
      <c r="M110" s="53"/>
      <c r="N110" s="53">
        <f t="shared" si="1"/>
        <v>30.853753872598688</v>
      </c>
      <c r="O110" s="53"/>
      <c r="P110" s="53">
        <f t="shared" si="2"/>
        <v>1.9583570514652116</v>
      </c>
      <c r="Q110" s="53">
        <f t="shared" si="3"/>
        <v>90.85671938922856</v>
      </c>
      <c r="R110" s="54"/>
    </row>
    <row r="111" spans="1:18" ht="12.75">
      <c r="A111" s="49"/>
      <c r="B111" s="53"/>
      <c r="C111" s="53"/>
      <c r="D111" s="53"/>
      <c r="E111" s="52"/>
      <c r="F111" s="53"/>
      <c r="G111" s="53"/>
      <c r="H111" s="53">
        <v>1</v>
      </c>
      <c r="I111" s="53"/>
      <c r="J111" s="53"/>
      <c r="K111" s="53">
        <f t="shared" si="0"/>
        <v>0.15865525393145707</v>
      </c>
      <c r="L111" s="53"/>
      <c r="M111" s="53"/>
      <c r="N111" s="53">
        <f t="shared" si="1"/>
        <v>15.865525393145708</v>
      </c>
      <c r="O111" s="53"/>
      <c r="P111" s="53">
        <f t="shared" si="2"/>
        <v>1.9163354788398055</v>
      </c>
      <c r="Q111" s="53">
        <f t="shared" si="3"/>
        <v>82.47749817568686</v>
      </c>
      <c r="R111" s="54"/>
    </row>
    <row r="112" spans="1:18" ht="12.75">
      <c r="A112" s="49"/>
      <c r="B112" s="53"/>
      <c r="C112" s="53"/>
      <c r="D112" s="53"/>
      <c r="E112" s="52"/>
      <c r="F112" s="53"/>
      <c r="G112" s="53"/>
      <c r="H112" s="53">
        <v>1.5</v>
      </c>
      <c r="I112" s="53"/>
      <c r="J112" s="53"/>
      <c r="K112" s="53">
        <f t="shared" si="0"/>
        <v>0.06680720126885809</v>
      </c>
      <c r="L112" s="53"/>
      <c r="M112" s="53"/>
      <c r="N112" s="53">
        <f t="shared" si="1"/>
        <v>6.6807201268858085</v>
      </c>
      <c r="O112" s="53"/>
      <c r="P112" s="53">
        <f t="shared" si="2"/>
        <v>1.8743139062143996</v>
      </c>
      <c r="Q112" s="53">
        <f t="shared" si="3"/>
        <v>74.8710469742858</v>
      </c>
      <c r="R112" s="54"/>
    </row>
    <row r="113" spans="1:18" ht="12.75">
      <c r="A113" s="49"/>
      <c r="B113" s="53"/>
      <c r="C113" s="53"/>
      <c r="D113" s="53"/>
      <c r="E113" s="52"/>
      <c r="F113" s="53"/>
      <c r="G113" s="53"/>
      <c r="H113" s="53">
        <v>2</v>
      </c>
      <c r="I113" s="53"/>
      <c r="J113" s="53"/>
      <c r="K113" s="53">
        <f t="shared" si="0"/>
        <v>0.02275013194817932</v>
      </c>
      <c r="L113" s="53"/>
      <c r="M113" s="53"/>
      <c r="N113" s="53">
        <f t="shared" si="1"/>
        <v>2.275013194817932</v>
      </c>
      <c r="O113" s="53"/>
      <c r="P113" s="53">
        <f t="shared" si="2"/>
        <v>1.8322923335889936</v>
      </c>
      <c r="Q113" s="53">
        <f t="shared" si="3"/>
        <v>67.96609740859206</v>
      </c>
      <c r="R113" s="54"/>
    </row>
    <row r="114" spans="1:18" ht="12.75">
      <c r="A114" s="49"/>
      <c r="B114" s="53"/>
      <c r="C114" s="53"/>
      <c r="D114" s="53"/>
      <c r="E114" s="52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4"/>
    </row>
    <row r="115" spans="1:18" ht="12.75">
      <c r="A115" s="49"/>
      <c r="B115" s="53"/>
      <c r="C115" s="53"/>
      <c r="D115" s="53"/>
      <c r="E115" s="52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4"/>
    </row>
    <row r="116" spans="1:18" ht="12.75">
      <c r="A116" s="49"/>
      <c r="B116" s="53"/>
      <c r="C116" s="53"/>
      <c r="D116" s="53"/>
      <c r="E116" s="52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4"/>
    </row>
    <row r="117" spans="1:18" ht="12.75">
      <c r="A117" s="49"/>
      <c r="B117" s="53"/>
      <c r="C117" s="53"/>
      <c r="D117" s="53"/>
      <c r="E117" s="52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4"/>
    </row>
    <row r="118" spans="1:18" ht="13.5" thickBot="1">
      <c r="A118" s="55"/>
      <c r="B118" s="56"/>
      <c r="C118" s="56"/>
      <c r="D118" s="56"/>
      <c r="E118" s="57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8"/>
    </row>
    <row r="119" ht="13.5" thickTop="1">
      <c r="E119" s="36"/>
    </row>
  </sheetData>
  <sheetProtection/>
  <mergeCells count="71">
    <mergeCell ref="B6:D6"/>
    <mergeCell ref="E6:H6"/>
    <mergeCell ref="B1:M1"/>
    <mergeCell ref="B3:M3"/>
    <mergeCell ref="B5:D5"/>
    <mergeCell ref="E5:H5"/>
    <mergeCell ref="B7:D7"/>
    <mergeCell ref="E7:H7"/>
    <mergeCell ref="B10:D10"/>
    <mergeCell ref="B11:D11"/>
    <mergeCell ref="E11:F11"/>
    <mergeCell ref="H11:J11"/>
    <mergeCell ref="B8:D8"/>
    <mergeCell ref="E8:H8"/>
    <mergeCell ref="B9:D9"/>
    <mergeCell ref="E9:H9"/>
    <mergeCell ref="B12:D12"/>
    <mergeCell ref="B13:D13"/>
    <mergeCell ref="B14:D14"/>
    <mergeCell ref="B15:D15"/>
    <mergeCell ref="B16:D16"/>
    <mergeCell ref="B17:D17"/>
    <mergeCell ref="F38:H38"/>
    <mergeCell ref="B39:E39"/>
    <mergeCell ref="F39:M39"/>
    <mergeCell ref="B36:H36"/>
    <mergeCell ref="I36:K36"/>
    <mergeCell ref="B19:M19"/>
    <mergeCell ref="B34:M34"/>
    <mergeCell ref="B40:M42"/>
    <mergeCell ref="B44:H44"/>
    <mergeCell ref="B37:E37"/>
    <mergeCell ref="F37:H37"/>
    <mergeCell ref="C57:E57"/>
    <mergeCell ref="F57:M57"/>
    <mergeCell ref="D55:E55"/>
    <mergeCell ref="F55:H55"/>
    <mergeCell ref="I55:K55"/>
    <mergeCell ref="B47:E47"/>
    <mergeCell ref="F47:M47"/>
    <mergeCell ref="B38:E38"/>
    <mergeCell ref="L55:M55"/>
    <mergeCell ref="B55:C55"/>
    <mergeCell ref="I44:K44"/>
    <mergeCell ref="B45:E45"/>
    <mergeCell ref="F45:H45"/>
    <mergeCell ref="B46:E46"/>
    <mergeCell ref="F46:H46"/>
    <mergeCell ref="B48:M50"/>
    <mergeCell ref="B53:M53"/>
    <mergeCell ref="B54:C54"/>
    <mergeCell ref="D54:E54"/>
    <mergeCell ref="F54:H54"/>
    <mergeCell ref="L54:M54"/>
    <mergeCell ref="I54:K54"/>
    <mergeCell ref="F58:H58"/>
    <mergeCell ref="I58:J58"/>
    <mergeCell ref="K58:M58"/>
    <mergeCell ref="B61:E61"/>
    <mergeCell ref="F61:H61"/>
    <mergeCell ref="I61:J61"/>
    <mergeCell ref="K61:M61"/>
    <mergeCell ref="C60:E60"/>
    <mergeCell ref="F60:M60"/>
    <mergeCell ref="B58:E58"/>
    <mergeCell ref="B67:M67"/>
    <mergeCell ref="F69:G69"/>
    <mergeCell ref="B63:C63"/>
    <mergeCell ref="D63:E63"/>
    <mergeCell ref="F63:H63"/>
    <mergeCell ref="I63:K63"/>
  </mergeCells>
  <printOptions/>
  <pageMargins left="0.75" right="0.75" top="1" bottom="1" header="0.5" footer="0.5"/>
  <pageSetup horizontalDpi="300" verticalDpi="300" orientation="landscape" r:id="rId1"/>
  <headerFooter alignWithMargins="0">
    <oddFooter>&amp;LJan 19, 2008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200"/>
  <sheetViews>
    <sheetView zoomScalePageLayoutView="0" workbookViewId="0" topLeftCell="A1">
      <selection activeCell="A39" sqref="A39"/>
    </sheetView>
  </sheetViews>
  <sheetFormatPr defaultColWidth="8.8515625" defaultRowHeight="12.75"/>
  <cols>
    <col min="1" max="1" width="13.00390625" style="59" customWidth="1"/>
    <col min="2" max="2" width="8.57421875" style="59" customWidth="1"/>
    <col min="3" max="3" width="69.140625" style="59" customWidth="1"/>
    <col min="4" max="16384" width="8.8515625" style="59" customWidth="1"/>
  </cols>
  <sheetData>
    <row r="1" spans="1:3" ht="11.25">
      <c r="A1" s="221" t="s">
        <v>106</v>
      </c>
      <c r="B1" s="221"/>
      <c r="C1" s="221"/>
    </row>
    <row r="2" spans="1:3" ht="11.25">
      <c r="A2" s="222"/>
      <c r="B2" s="222"/>
      <c r="C2" s="222"/>
    </row>
    <row r="3" spans="1:3" ht="11.25">
      <c r="A3" s="59" t="s">
        <v>56</v>
      </c>
      <c r="B3" s="220" t="s">
        <v>71</v>
      </c>
      <c r="C3" s="220"/>
    </row>
    <row r="4" spans="1:3" ht="11.25">
      <c r="A4" s="59" t="s">
        <v>57</v>
      </c>
      <c r="B4" s="220" t="s">
        <v>72</v>
      </c>
      <c r="C4" s="220"/>
    </row>
    <row r="6" spans="1:3" ht="11.25">
      <c r="A6" s="59" t="s">
        <v>58</v>
      </c>
      <c r="B6" s="223">
        <v>39</v>
      </c>
      <c r="C6" s="223"/>
    </row>
    <row r="7" spans="1:3" ht="12" customHeight="1">
      <c r="A7" s="220"/>
      <c r="B7" s="220"/>
      <c r="C7" s="220"/>
    </row>
    <row r="8" ht="10.5" customHeight="1"/>
    <row r="9" spans="1:3" ht="12" thickBot="1">
      <c r="A9" s="60" t="s">
        <v>59</v>
      </c>
      <c r="B9" s="60" t="s">
        <v>60</v>
      </c>
      <c r="C9" s="60" t="s">
        <v>61</v>
      </c>
    </row>
    <row r="10" spans="1:3" ht="13.5" thickTop="1">
      <c r="A10" s="61">
        <v>40084</v>
      </c>
      <c r="B10" t="s">
        <v>70</v>
      </c>
      <c r="C10" t="s">
        <v>62</v>
      </c>
    </row>
    <row r="11" spans="1:3" ht="12.75">
      <c r="A11" s="61">
        <v>40084</v>
      </c>
      <c r="B11" t="s">
        <v>70</v>
      </c>
      <c r="C11" t="s">
        <v>66</v>
      </c>
    </row>
    <row r="12" spans="1:3" ht="12.75">
      <c r="A12" s="61">
        <v>40084</v>
      </c>
      <c r="B12" t="s">
        <v>70</v>
      </c>
      <c r="C12" t="s">
        <v>75</v>
      </c>
    </row>
    <row r="13" spans="1:3" ht="12.75">
      <c r="A13" s="61">
        <v>40084</v>
      </c>
      <c r="B13" t="s">
        <v>70</v>
      </c>
      <c r="C13" t="s">
        <v>68</v>
      </c>
    </row>
    <row r="14" spans="1:3" ht="12.75">
      <c r="A14" s="61">
        <v>40084</v>
      </c>
      <c r="B14" t="s">
        <v>70</v>
      </c>
      <c r="C14" t="s">
        <v>76</v>
      </c>
    </row>
    <row r="15" spans="1:3" ht="12.75">
      <c r="A15" s="61">
        <v>40084</v>
      </c>
      <c r="B15" t="s">
        <v>70</v>
      </c>
      <c r="C15" t="s">
        <v>77</v>
      </c>
    </row>
    <row r="16" spans="1:3" ht="12.75">
      <c r="A16" s="61">
        <v>40084</v>
      </c>
      <c r="B16" t="s">
        <v>70</v>
      </c>
      <c r="C16" t="s">
        <v>78</v>
      </c>
    </row>
    <row r="17" spans="1:3" ht="12.75">
      <c r="A17" s="61">
        <v>40084</v>
      </c>
      <c r="B17" t="s">
        <v>70</v>
      </c>
      <c r="C17" t="s">
        <v>79</v>
      </c>
    </row>
    <row r="18" spans="1:3" ht="12.75">
      <c r="A18" s="61">
        <v>40084</v>
      </c>
      <c r="B18" t="s">
        <v>70</v>
      </c>
      <c r="C18" t="s">
        <v>80</v>
      </c>
    </row>
    <row r="19" spans="1:3" ht="12.75">
      <c r="A19" s="61">
        <v>40084</v>
      </c>
      <c r="B19" t="s">
        <v>70</v>
      </c>
      <c r="C19" t="s">
        <v>81</v>
      </c>
    </row>
    <row r="20" spans="1:3" ht="12.75">
      <c r="A20" s="61">
        <v>40084</v>
      </c>
      <c r="B20" t="s">
        <v>70</v>
      </c>
      <c r="C20" t="s">
        <v>82</v>
      </c>
    </row>
    <row r="21" spans="1:3" ht="12.75">
      <c r="A21" s="61">
        <v>40084</v>
      </c>
      <c r="B21" t="s">
        <v>70</v>
      </c>
      <c r="C21" t="s">
        <v>83</v>
      </c>
    </row>
    <row r="22" spans="1:3" ht="12.75">
      <c r="A22" s="61">
        <v>40084</v>
      </c>
      <c r="B22" t="s">
        <v>70</v>
      </c>
      <c r="C22" t="s">
        <v>84</v>
      </c>
    </row>
    <row r="23" spans="1:3" ht="12.75">
      <c r="A23" s="61">
        <v>40084</v>
      </c>
      <c r="B23" t="s">
        <v>70</v>
      </c>
      <c r="C23" t="s">
        <v>85</v>
      </c>
    </row>
    <row r="24" spans="1:3" ht="12.75">
      <c r="A24" s="61">
        <v>40084</v>
      </c>
      <c r="B24" t="s">
        <v>70</v>
      </c>
      <c r="C24" t="s">
        <v>86</v>
      </c>
    </row>
    <row r="25" spans="1:3" ht="12.75">
      <c r="A25" s="61">
        <v>40084</v>
      </c>
      <c r="B25" t="s">
        <v>70</v>
      </c>
      <c r="C25" t="s">
        <v>87</v>
      </c>
    </row>
    <row r="26" spans="1:3" ht="12.75">
      <c r="A26" s="61">
        <v>40084</v>
      </c>
      <c r="B26" t="s">
        <v>70</v>
      </c>
      <c r="C26" t="s">
        <v>88</v>
      </c>
    </row>
    <row r="27" spans="1:3" ht="12.75">
      <c r="A27" s="61">
        <v>40084</v>
      </c>
      <c r="B27" t="s">
        <v>70</v>
      </c>
      <c r="C27" t="s">
        <v>89</v>
      </c>
    </row>
    <row r="28" spans="1:3" ht="12.75">
      <c r="A28" s="61">
        <v>40084</v>
      </c>
      <c r="B28" t="s">
        <v>70</v>
      </c>
      <c r="C28" t="s">
        <v>90</v>
      </c>
    </row>
    <row r="29" spans="1:3" ht="12.75">
      <c r="A29" s="61">
        <v>40084</v>
      </c>
      <c r="B29" t="s">
        <v>70</v>
      </c>
      <c r="C29" t="s">
        <v>91</v>
      </c>
    </row>
    <row r="30" spans="1:3" ht="12.75">
      <c r="A30" s="61">
        <v>40084</v>
      </c>
      <c r="B30" t="s">
        <v>70</v>
      </c>
      <c r="C30" t="s">
        <v>92</v>
      </c>
    </row>
    <row r="31" spans="1:3" ht="12.75">
      <c r="A31" s="61">
        <v>40084</v>
      </c>
      <c r="B31" t="s">
        <v>70</v>
      </c>
      <c r="C31" t="s">
        <v>96</v>
      </c>
    </row>
    <row r="32" spans="1:3" ht="12.75">
      <c r="A32" s="61">
        <v>40084</v>
      </c>
      <c r="B32" t="s">
        <v>70</v>
      </c>
      <c r="C32" t="s">
        <v>97</v>
      </c>
    </row>
    <row r="33" spans="1:3" ht="12.75">
      <c r="A33" s="61">
        <v>40084</v>
      </c>
      <c r="B33" t="s">
        <v>70</v>
      </c>
      <c r="C33" t="s">
        <v>98</v>
      </c>
    </row>
    <row r="34" spans="1:3" ht="12.75">
      <c r="A34" s="61">
        <v>40084</v>
      </c>
      <c r="B34" t="s">
        <v>70</v>
      </c>
      <c r="C34" t="s">
        <v>99</v>
      </c>
    </row>
    <row r="35" spans="1:3" ht="12.75">
      <c r="A35" s="61">
        <v>40084</v>
      </c>
      <c r="B35" t="s">
        <v>70</v>
      </c>
      <c r="C35" t="s">
        <v>100</v>
      </c>
    </row>
    <row r="36" spans="1:3" ht="12.75">
      <c r="A36" s="61">
        <v>40084</v>
      </c>
      <c r="B36" t="s">
        <v>70</v>
      </c>
      <c r="C36" t="s">
        <v>101</v>
      </c>
    </row>
    <row r="37" spans="1:3" ht="12.75">
      <c r="A37" s="61">
        <v>40084</v>
      </c>
      <c r="B37" t="s">
        <v>70</v>
      </c>
      <c r="C37" t="s">
        <v>102</v>
      </c>
    </row>
    <row r="38" spans="1:3" ht="12.75">
      <c r="A38" s="61">
        <v>40084</v>
      </c>
      <c r="B38" t="s">
        <v>70</v>
      </c>
      <c r="C38" t="s">
        <v>104</v>
      </c>
    </row>
    <row r="39" spans="1:3" ht="12.75">
      <c r="A39"/>
      <c r="B39"/>
      <c r="C39"/>
    </row>
    <row r="40" spans="1:3" ht="12.75">
      <c r="A40"/>
      <c r="B40"/>
      <c r="C40"/>
    </row>
    <row r="41" spans="1:3" ht="12.75">
      <c r="A41"/>
      <c r="B41"/>
      <c r="C41"/>
    </row>
    <row r="42" spans="1:3" ht="12.75">
      <c r="A42"/>
      <c r="B42"/>
      <c r="C42"/>
    </row>
    <row r="43" spans="1:3" ht="12.75">
      <c r="A43"/>
      <c r="B43"/>
      <c r="C43"/>
    </row>
    <row r="44" spans="1:3" ht="12.75">
      <c r="A44"/>
      <c r="B44"/>
      <c r="C44"/>
    </row>
    <row r="45" spans="1:3" ht="12.75">
      <c r="A45"/>
      <c r="B45"/>
      <c r="C45"/>
    </row>
    <row r="46" spans="1:3" ht="12.75">
      <c r="A46"/>
      <c r="B46"/>
      <c r="C46"/>
    </row>
    <row r="47" spans="1:3" ht="12.75">
      <c r="A47"/>
      <c r="B47"/>
      <c r="C47"/>
    </row>
    <row r="48" spans="1:3" ht="12.75">
      <c r="A48"/>
      <c r="B48"/>
      <c r="C48"/>
    </row>
    <row r="49" spans="1:3" ht="12.75">
      <c r="A49"/>
      <c r="B49"/>
      <c r="C49"/>
    </row>
    <row r="50" spans="1:3" ht="12.75">
      <c r="A50"/>
      <c r="B50"/>
      <c r="C50"/>
    </row>
    <row r="51" spans="1:3" ht="12.75">
      <c r="A51"/>
      <c r="B51"/>
      <c r="C51"/>
    </row>
    <row r="52" spans="1:3" ht="12.75">
      <c r="A52"/>
      <c r="B52"/>
      <c r="C52"/>
    </row>
    <row r="53" spans="1:3" ht="12.75">
      <c r="A53"/>
      <c r="B53"/>
      <c r="C53"/>
    </row>
    <row r="54" spans="1:3" ht="12.75">
      <c r="A54"/>
      <c r="B54"/>
      <c r="C54"/>
    </row>
    <row r="55" spans="1:3" ht="12.75">
      <c r="A55"/>
      <c r="B55"/>
      <c r="C55"/>
    </row>
    <row r="56" spans="1:3" ht="12.75">
      <c r="A56"/>
      <c r="B56"/>
      <c r="C56"/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  <row r="63" spans="1:3" ht="12.75">
      <c r="A63"/>
      <c r="B63"/>
      <c r="C63"/>
    </row>
    <row r="64" spans="1:3" ht="12.75">
      <c r="A64"/>
      <c r="B64"/>
      <c r="C64"/>
    </row>
    <row r="65" spans="1:3" ht="12.75">
      <c r="A65"/>
      <c r="B65"/>
      <c r="C65"/>
    </row>
    <row r="66" spans="1:3" ht="12.75">
      <c r="A66"/>
      <c r="B66"/>
      <c r="C66"/>
    </row>
    <row r="67" spans="1:3" ht="12.75">
      <c r="A67"/>
      <c r="B67"/>
      <c r="C67"/>
    </row>
    <row r="68" spans="1:3" ht="12.75">
      <c r="A68"/>
      <c r="B68"/>
      <c r="C68"/>
    </row>
    <row r="69" spans="1:3" ht="12.75">
      <c r="A69"/>
      <c r="B69"/>
      <c r="C69"/>
    </row>
    <row r="70" spans="1:3" ht="12.75">
      <c r="A70"/>
      <c r="B70"/>
      <c r="C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</sheetData>
  <sheetProtection password="EAC2" sheet="1" objects="1" scenarios="1"/>
  <mergeCells count="5">
    <mergeCell ref="A7:C7"/>
    <mergeCell ref="A1:C2"/>
    <mergeCell ref="B4:C4"/>
    <mergeCell ref="B3:C3"/>
    <mergeCell ref="B6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tspringe</dc:creator>
  <cp:keywords/>
  <dc:description/>
  <cp:lastModifiedBy>tspringe</cp:lastModifiedBy>
  <cp:lastPrinted>2009-10-05T18:54:49Z</cp:lastPrinted>
  <dcterms:created xsi:type="dcterms:W3CDTF">2009-08-20T14:56:05Z</dcterms:created>
  <dcterms:modified xsi:type="dcterms:W3CDTF">2009-10-07T18:06:42Z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