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ortal.oecd.org/eshare/dcd/pc/Deliverables/DCR2023/Country Profiles 2023/5. Trends/"/>
    </mc:Choice>
  </mc:AlternateContent>
  <xr:revisionPtr revIDLastSave="0" documentId="13_ncr:1_{380B1AC0-9753-44C4-BE00-09F830B854D9}" xr6:coauthVersionLast="47" xr6:coauthVersionMax="47" xr10:uidLastSave="{00000000-0000-0000-0000-000000000000}"/>
  <bookViews>
    <workbookView xWindow="28680" yWindow="-120" windowWidth="29040" windowHeight="15840" firstSheet="17" activeTab="20" xr2:uid="{730BA6ED-9A86-4395-AD6C-51B4045C3A4F}"/>
  </bookViews>
  <sheets>
    <sheet name="Fig 1. ODA_GDP" sheetId="1" r:id="rId1"/>
    <sheet name="Fig 2. ODA_IDRC_UKR_COVID" sheetId="2" r:id="rId2"/>
    <sheet name="Fig 3. Ext flows_gov revenue" sheetId="3" r:id="rId3"/>
    <sheet name="Fig 4. ODA DAC_OOPs_Multis" sheetId="4" r:id="rId4"/>
    <sheet name="Fig 5. Commitments_ODA_UKR" sheetId="5" r:id="rId5"/>
    <sheet name="Fig 6. DAC commitments_ODA_UKR" sheetId="6" r:id="rId6"/>
    <sheet name="Fig 7. HUM_DVP split UKR" sheetId="7" r:id="rId7"/>
    <sheet name="Fig 8. IDRC prop of ODA" sheetId="8" r:id="rId8"/>
    <sheet name="Fig 9. UKR ref temp prot " sheetId="9" r:id="rId9"/>
    <sheet name="Fig 10. ODA COVID" sheetId="10" r:id="rId10"/>
    <sheet name="Fig 11. ODA COVID region" sheetId="11" r:id="rId11"/>
    <sheet name="Fig 12. ODA COVID sector" sheetId="12" r:id="rId12"/>
    <sheet name="Tab 1. Refugee _asylum seekers" sheetId="13" r:id="rId13"/>
    <sheet name="Tab 2. Need indicators_regions" sheetId="17" r:id="rId14"/>
    <sheet name="Tab 3. Donors COVID supprt" sheetId="14" r:id="rId15"/>
    <sheet name="Tab 4. Recipients COVID support" sheetId="15" r:id="rId16"/>
    <sheet name="Tab 5. ODA inc group_exc covid" sheetId="16" r:id="rId17"/>
    <sheet name="Tab. 6. Lending_inc groups" sheetId="18" r:id="rId18"/>
    <sheet name="Annex A. DAC econ indicators" sheetId="19" r:id="rId19"/>
    <sheet name="Annex B. DAC ref_IDRC" sheetId="20" r:id="rId20"/>
    <sheet name="Annex C. ODA-eligible countries" sheetId="21" r:id="rId21"/>
  </sheets>
  <externalReferences>
    <externalReference r:id="rId22"/>
  </externalReferences>
  <definedNames>
    <definedName name="_xlnm._FilterDatabase" localSheetId="2" hidden="1">'Fig 3. Ext flows_gov revenue'!$I$6:$K$66</definedName>
    <definedName name="_Ref135058498" localSheetId="18">'Annex A. DAC econ indicators'!$A$1</definedName>
    <definedName name="_Ref135058508" localSheetId="19">'Annex B. DAC ref_IDRC'!$A$1</definedName>
    <definedName name="_Ref135058512" localSheetId="20">'Annex C. ODA-eligible countries'!$A$1</definedName>
    <definedName name="_xlchart.v2.0" hidden="1">'Fig 5. Commitments_ODA_UKR'!$L$6:$N$6</definedName>
    <definedName name="_xlchart.v2.1" hidden="1">'Fig 5. Commitments_ODA_UKR'!$L$7:$N$7</definedName>
    <definedName name="OEC2251_5" localSheetId="11">'Fig 12. ODA COVID sector'!#REF!</definedName>
    <definedName name="OEC2251_8" localSheetId="6">'Fig 7. HUM_DVP split UKR'!$A$3</definedName>
    <definedName name="OEC233_6" localSheetId="0">'Fig 1. ODA_GDP'!$A$2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9" l="1"/>
  <c r="F8" i="9"/>
  <c r="G8" i="9"/>
  <c r="H8" i="9"/>
  <c r="I8" i="9"/>
  <c r="J8" i="9"/>
  <c r="K8" i="9"/>
  <c r="L8" i="9"/>
  <c r="M8" i="9"/>
  <c r="N8" i="9"/>
  <c r="O8" i="9"/>
  <c r="D8" i="9"/>
  <c r="F39" i="5" l="1"/>
  <c r="E38" i="5"/>
  <c r="C38" i="5"/>
  <c r="B38" i="5"/>
  <c r="E37" i="5"/>
  <c r="C37" i="5"/>
  <c r="B37" i="5"/>
  <c r="E35" i="5"/>
  <c r="C35" i="5"/>
  <c r="B35" i="5"/>
  <c r="E34" i="5"/>
  <c r="C34" i="5"/>
  <c r="B34" i="5"/>
  <c r="E33" i="5"/>
  <c r="C33" i="5"/>
  <c r="B33" i="5"/>
  <c r="E32" i="5"/>
  <c r="C32" i="5"/>
  <c r="B32" i="5"/>
  <c r="E31" i="5"/>
  <c r="C31" i="5"/>
  <c r="B31" i="5"/>
  <c r="E30" i="5"/>
  <c r="C30" i="5"/>
  <c r="B30" i="5"/>
  <c r="E29" i="5"/>
  <c r="C29" i="5"/>
  <c r="B29" i="5"/>
  <c r="E28" i="5"/>
  <c r="C28" i="5"/>
  <c r="B28" i="5"/>
  <c r="E27" i="5"/>
  <c r="C27" i="5"/>
  <c r="B27" i="5"/>
  <c r="E26" i="5"/>
  <c r="C26" i="5"/>
  <c r="B26" i="5"/>
  <c r="E25" i="5"/>
  <c r="C25" i="5"/>
  <c r="B25" i="5"/>
  <c r="E24" i="5"/>
  <c r="C24" i="5"/>
  <c r="B24" i="5"/>
  <c r="E23" i="5"/>
  <c r="C23" i="5"/>
  <c r="B23" i="5"/>
  <c r="E22" i="5"/>
  <c r="C22" i="5"/>
  <c r="B22" i="5"/>
  <c r="E21" i="5"/>
  <c r="C21" i="5"/>
  <c r="B21" i="5"/>
  <c r="E20" i="5"/>
  <c r="C20" i="5"/>
  <c r="B20" i="5"/>
  <c r="E19" i="5"/>
  <c r="C19" i="5"/>
  <c r="B19" i="5"/>
  <c r="E18" i="5"/>
  <c r="C18" i="5"/>
  <c r="B18" i="5"/>
  <c r="E17" i="5"/>
  <c r="C17" i="5"/>
  <c r="B17" i="5"/>
  <c r="E16" i="5"/>
  <c r="C16" i="5"/>
  <c r="B16" i="5"/>
  <c r="E15" i="5"/>
  <c r="C15" i="5"/>
  <c r="B15" i="5"/>
  <c r="E14" i="5"/>
  <c r="C14" i="5"/>
  <c r="B14" i="5"/>
  <c r="E13" i="5"/>
  <c r="C13" i="5"/>
  <c r="B13" i="5"/>
  <c r="E12" i="5"/>
  <c r="C12" i="5"/>
  <c r="B12" i="5"/>
  <c r="E11" i="5"/>
  <c r="C11" i="5"/>
  <c r="B11" i="5"/>
  <c r="E10" i="5"/>
  <c r="C10" i="5"/>
  <c r="B10" i="5"/>
  <c r="E9" i="5"/>
  <c r="C9" i="5"/>
  <c r="B9" i="5"/>
  <c r="E8" i="5"/>
  <c r="C8" i="5"/>
  <c r="B8" i="5"/>
  <c r="D35" i="5" l="1"/>
  <c r="D15" i="5"/>
  <c r="D23" i="5"/>
  <c r="D9" i="5"/>
  <c r="D17" i="5"/>
  <c r="D25" i="5"/>
  <c r="D33" i="5"/>
  <c r="D8" i="5"/>
  <c r="D16" i="5"/>
  <c r="D31" i="5"/>
  <c r="D32" i="5"/>
  <c r="D10" i="5"/>
  <c r="D18" i="5"/>
  <c r="D26" i="5"/>
  <c r="D38" i="5"/>
  <c r="D12" i="5"/>
  <c r="D20" i="5"/>
  <c r="D28" i="5"/>
  <c r="D37" i="5"/>
  <c r="D34" i="5"/>
  <c r="D13" i="5"/>
  <c r="D21" i="5"/>
  <c r="D29" i="5"/>
  <c r="D24" i="5"/>
  <c r="C39" i="5"/>
  <c r="D11" i="5"/>
  <c r="D19" i="5"/>
  <c r="D27" i="5"/>
  <c r="E39" i="5"/>
  <c r="D14" i="5"/>
  <c r="D22" i="5"/>
  <c r="D30" i="5"/>
  <c r="B39" i="5"/>
  <c r="D3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tc={7E203979-9104-4CA2-A787-1814F90CFCB9}</author>
    <author>tc={4CDF07DE-AE59-4FEB-83B4-E6F4EB90019B}</author>
  </authors>
  <commentList>
    <comment ref="A9" authorId="0" shapeId="0" xr:uid="{7E203979-9104-4CA2-A787-1814F90CFCB9}">
      <text>
        <t>[Threaded comment]
Your version of Excel allows you to read this threaded comment; however, any edits to it will get removed if the file is opened in a newer version of Excel. Learn more: https://go.microsoft.com/fwlink/?linkid=870924
Comment:
    Is this referring to EU (Commission and Council)?</t>
      </text>
    </comment>
    <comment ref="A38" authorId="1" shapeId="0" xr:uid="{4CDF07DE-AE59-4FEB-83B4-E6F4EB90019B}">
      <text>
        <t>[Threaded comment]
Your version of Excel allows you to read this threaded comment; however, any edits to it will get removed if the file is opened in a newer version of Excel. Learn more: https://go.microsoft.com/fwlink/?linkid=870924
Comment:
    Was missing in last year's?</t>
      </text>
    </comment>
  </commentList>
</comments>
</file>

<file path=xl/sharedStrings.xml><?xml version="1.0" encoding="utf-8"?>
<sst xmlns="http://schemas.openxmlformats.org/spreadsheetml/2006/main" count="1199" uniqueCount="447">
  <si>
    <t>Annual growth rate in OECD countries’ GDP and DAC countries’ ODA (1980-2022)</t>
  </si>
  <si>
    <t>ODA spending on in-donor refugee costs, Ukraine, COVID-19 support, and all remaining ODA (2021-22)</t>
  </si>
  <si>
    <t xml:space="preserve">Note: There might be overlap between ODA to COVID-19 support and ODA to Ukraine in 2022 preliminary statistics; it is not possible to determine the magnitude of this overlap based on available data. ‘Remaining ODA’ consists of ODA that is not in-donor refugee costs, COVID-19 support, or ODA to Ukraine, and includes humanitarian ODA and other developmental support to developing countries. Further details on the breakdown of this category of ODA will be available with the release of the 2022 final ODA statistics in December 2023. </t>
  </si>
  <si>
    <t>External flows in all developing countries, external flows and government revenue in SSA &amp; LDCs (2010-22)</t>
  </si>
  <si>
    <t>ODA from DAC and other official providers, and outflows from multilateral organisations (2021)</t>
  </si>
  <si>
    <t xml:space="preserve">Note: Estimates of aid to Syrian Arab Republic from other official providers include large volumes of ODA that Türkiye reported to the OECD in 2021, which consist mainly of support to Syrian refugees in Türkiye. </t>
  </si>
  <si>
    <t>Financial and humanitarian, and military aid committed, and net bilateral ODA to Ukraine, (USD millions, 2021 constant prices)</t>
  </si>
  <si>
    <t xml:space="preserve">Source :https://www.ifw-kiel.de/publications/data-sets/ukraine-support-tracker-data-17410/, https://www.oecd.org/dac/financing-sustainable-development/ODA-2022-summary.pdf </t>
  </si>
  <si>
    <t>Committed</t>
  </si>
  <si>
    <t>EU institutions</t>
  </si>
  <si>
    <t>United States</t>
  </si>
  <si>
    <t>Japan</t>
  </si>
  <si>
    <t>Germany</t>
  </si>
  <si>
    <t>United Kingdom</t>
  </si>
  <si>
    <t>Canada</t>
  </si>
  <si>
    <t>Netherlands</t>
  </si>
  <si>
    <t>Poland</t>
  </si>
  <si>
    <t>Norway</t>
  </si>
  <si>
    <t>France</t>
  </si>
  <si>
    <t>Austria</t>
  </si>
  <si>
    <t>Portugal</t>
  </si>
  <si>
    <t>Spain</t>
  </si>
  <si>
    <t>Czech Republic</t>
  </si>
  <si>
    <t>Italy</t>
  </si>
  <si>
    <t>Switzerland</t>
  </si>
  <si>
    <t>Sweden</t>
  </si>
  <si>
    <t>Korea</t>
  </si>
  <si>
    <t>Denmark</t>
  </si>
  <si>
    <t>Finland</t>
  </si>
  <si>
    <t>Belgium</t>
  </si>
  <si>
    <t>Ireland</t>
  </si>
  <si>
    <t>Lithuania</t>
  </si>
  <si>
    <t>Australia</t>
  </si>
  <si>
    <t>Hungary</t>
  </si>
  <si>
    <t>Slovak Republic</t>
  </si>
  <si>
    <t>Slovenia</t>
  </si>
  <si>
    <t>New Zealand</t>
  </si>
  <si>
    <t>Luxembourg</t>
  </si>
  <si>
    <t>Greece</t>
  </si>
  <si>
    <t>-</t>
  </si>
  <si>
    <t>Iceland</t>
  </si>
  <si>
    <t>DAC member</t>
  </si>
  <si>
    <t>EU Institutions</t>
  </si>
  <si>
    <t>N/A</t>
  </si>
  <si>
    <t>Total DAC</t>
  </si>
  <si>
    <t>Humanitarian aid upto 24 Feb 2023 (USD m)</t>
  </si>
  <si>
    <t>Total financial and humanitarian commitment upto 24 Feb 2023 (USD m)</t>
  </si>
  <si>
    <t>Financial aid, upto 24 Feb 2023 (USD m)</t>
  </si>
  <si>
    <t xml:space="preserve">Military aid to Ukraine, upto 24 Feb 2023 (USD m) </t>
  </si>
  <si>
    <t>Net bilateral ODA to Ukraine (USD m)</t>
  </si>
  <si>
    <t xml:space="preserve">Military aid committed </t>
  </si>
  <si>
    <t xml:space="preserve">Financial and humanitarian aid committed </t>
  </si>
  <si>
    <t>2022 DAC ODA to Ukraine reported to OECD</t>
  </si>
  <si>
    <t>Humanitarian and development-related financing in first year of conflict, Syrian Arab Republic, Afghanistan, Yemen, Ukraine</t>
  </si>
  <si>
    <t xml:space="preserve">Source: DAC statistics </t>
  </si>
  <si>
    <t>Note: Number of applications for temporary protection on left axis, rate of growth in applications on right axis</t>
  </si>
  <si>
    <t xml:space="preserve">In donor refugee costs reported to OECD 2021 (% of total ODA) </t>
  </si>
  <si>
    <t xml:space="preserve">In donor refugee costs reported to OECD 2022 (% of total ODA) </t>
  </si>
  <si>
    <t>ODA for COVID-19 vaccines, control (excluding vaccines), and other COVID-19 related aid (2020-22), USD m, 2021 constant prices</t>
  </si>
  <si>
    <t xml:space="preserve">Note: Estimates for 2022 are preliminary. </t>
  </si>
  <si>
    <t>DAC countries’ support to COVID-19 control by region</t>
  </si>
  <si>
    <t>Number of Ukrainian refugees, asylum applications first half 2022, and IDRCs</t>
  </si>
  <si>
    <t>Source: https://data.unhcr.org/en/situations/ukraine, https://www.unhcr.org/refugee-statistics/,  DAC statistics</t>
  </si>
  <si>
    <t>Refugees from Ukraine recorded in country</t>
  </si>
  <si>
    <t>Top 5 DAC Countries with highest numbers of refugees from Ukraine</t>
  </si>
  <si>
    <t xml:space="preserve">Note: Refugees from Ukraine recorded in countries correct as of April 2023. IDRCs as portion of ODA in 2021 provided for comparison. Data on asylum applications for 2022 are for the first six months of the year. </t>
  </si>
  <si>
    <t>Top recipients of COVID-19-related aid (2020-21 average)</t>
  </si>
  <si>
    <t>Gross disbursements (constant 2021 USD million)</t>
  </si>
  <si>
    <t>DAC countries</t>
  </si>
  <si>
    <t>Multilateral organisations</t>
  </si>
  <si>
    <t>Other bilateral providers</t>
  </si>
  <si>
    <t>Total COVID-19-related aid</t>
  </si>
  <si>
    <t>Memo: Total ODA Receipts</t>
  </si>
  <si>
    <t>Share of COVID-19 related aid</t>
  </si>
  <si>
    <t>Bangladesh</t>
  </si>
  <si>
    <t>Indonesia</t>
  </si>
  <si>
    <t>Philippines</t>
  </si>
  <si>
    <t>Morocco</t>
  </si>
  <si>
    <t>India</t>
  </si>
  <si>
    <t>Pakistan</t>
  </si>
  <si>
    <t>Jordan</t>
  </si>
  <si>
    <t>Ukraine</t>
  </si>
  <si>
    <t>Papua New Guinea</t>
  </si>
  <si>
    <t>Myanmar</t>
  </si>
  <si>
    <t>Top-10 sub-total</t>
  </si>
  <si>
    <t>Other developing countries and regional aid</t>
  </si>
  <si>
    <t>Total COVID-19 related aid</t>
  </si>
  <si>
    <t>DAC Countries, bilateral ODA</t>
  </si>
  <si>
    <t>2019-20</t>
  </si>
  <si>
    <t>2020-21</t>
  </si>
  <si>
    <t>2019-21</t>
  </si>
  <si>
    <t>Total ODA</t>
  </si>
  <si>
    <t>Total</t>
  </si>
  <si>
    <t>ODA</t>
  </si>
  <si>
    <t>excluding COVID-19 related aid</t>
  </si>
  <si>
    <t>Total ODA % change</t>
  </si>
  <si>
    <t>ODA % change</t>
  </si>
  <si>
    <t>Constant 2021 USD billion</t>
  </si>
  <si>
    <t>per cent change</t>
  </si>
  <si>
    <t>Least developed countries</t>
  </si>
  <si>
    <t>Other low income countries</t>
  </si>
  <si>
    <t>Low-middle income countries</t>
  </si>
  <si>
    <t>Upper middle income countries</t>
  </si>
  <si>
    <t>Multilateral ODA</t>
  </si>
  <si>
    <t>Poverty, macroeconomic indicators, distribution of LDCs and allocation of DAC bilateral ODA by OECD region</t>
  </si>
  <si>
    <t>Note: Aggregates of extreme poverty, both current and projected, are calculated using an arithmetic average, while average general government revenue is based on a weighted average of GDP of all countries/territories within each OECD region to align with the approach used in the source data. Reported estimates of inflation (in 2022 and 2023) are based on the regional aggregates provided in the source data (IMF) – the regional classifications in the source data may thus differ very slightly from OECD region classifications (this approach is taken to ensure comparability with the aggregation method used in the source data). ODA estimates for all regions other than Africa and sub-Saharan Africa are based on an average over 2019-21, whereas estimates for those two regions account for the release of 2022 preliminary ODA statistics and are thus based on an average over 2020-22.</t>
  </si>
  <si>
    <t xml:space="preserve">Source: OECD (2023[5]), “Creditor Reporting System: aid activities”, https://doi.org/10.1787/data-00061-en; IMF (2023[11]), “World Economic Outlook, April 2023: A Rocky Recovery”, https://www.imf.org/en/Publications/WEO/Issues/2023/04/11/world-economic-outlook-april-2023; World Bank Poverty and Inequality Platform. </t>
  </si>
  <si>
    <t>Poverty</t>
  </si>
  <si>
    <t>Macroeconomic indicators</t>
  </si>
  <si>
    <t>OECD region</t>
  </si>
  <si>
    <t>LDCs as % of all (number)</t>
  </si>
  <si>
    <t>Average extreme poverty rate, 2023 (%)</t>
  </si>
  <si>
    <t>% of countries in or at high risk of debt distress [% average debt-to-GDP ratio]</t>
  </si>
  <si>
    <t>Average general government revenue, (% of GDP)</t>
  </si>
  <si>
    <t>Average inflation, annual percent change, 2022*</t>
  </si>
  <si>
    <t>Average inflation, annual percent change, 2023 forecast*</t>
  </si>
  <si>
    <t>Allocation of DAC bilateral ODA (% of total, 2019/2020-21/22**)</t>
  </si>
  <si>
    <t>Africa</t>
  </si>
  <si>
    <t>61% (33)</t>
  </si>
  <si>
    <t>39% [57.5%]</t>
  </si>
  <si>
    <t>of which: Sub-Saharan Africa</t>
  </si>
  <si>
    <t>67% (33)</t>
  </si>
  <si>
    <t xml:space="preserve"> 43% [38.7%]</t>
  </si>
  <si>
    <t>Americas</t>
  </si>
  <si>
    <t>4% (1)</t>
  </si>
  <si>
    <t>15% [83.7%]</t>
  </si>
  <si>
    <t>Asia</t>
  </si>
  <si>
    <t>26% (9)</t>
  </si>
  <si>
    <t>11% [69.8%]</t>
  </si>
  <si>
    <t>of which: Middle East</t>
  </si>
  <si>
    <t>14% (1)</t>
  </si>
  <si>
    <t>0% [69.7%]</t>
  </si>
  <si>
    <t>Oceania</t>
  </si>
  <si>
    <t>20% (3)</t>
  </si>
  <si>
    <t>47% [18.3%]</t>
  </si>
  <si>
    <t>Europe</t>
  </si>
  <si>
    <t>0% (0)</t>
  </si>
  <si>
    <t>0% [44.2%]</t>
  </si>
  <si>
    <t xml:space="preserve">Lending conditions and roles of lenders across income groupings in Africa </t>
  </si>
  <si>
    <t xml:space="preserve">Source: Author’s compilation of data contained in https://www.ifw-kiel.de/fileadmin/Dateiverwaltung/IfW-Publications/-ifw/Kiel_Working_Paper/2022/KWP_2217_Who_Lends_to_Africa_and_How_/KWP_2217.pdf </t>
  </si>
  <si>
    <t>Average interest rate</t>
  </si>
  <si>
    <t xml:space="preserve">Average maturity </t>
  </si>
  <si>
    <t>Role across income groups</t>
  </si>
  <si>
    <t>Private lenders</t>
  </si>
  <si>
    <t>14.5 years</t>
  </si>
  <si>
    <t>Dominant among creditors in LMICs and UMICs</t>
  </si>
  <si>
    <t xml:space="preserve">Chinese lenders </t>
  </si>
  <si>
    <t>15 years</t>
  </si>
  <si>
    <t>Highest proportion of debt concentrated in UMICs</t>
  </si>
  <si>
    <t>Bilateral lenders (excl. China)</t>
  </si>
  <si>
    <t>24.7 years</t>
  </si>
  <si>
    <t>Debt concentrated in LMICs and UMICs</t>
  </si>
  <si>
    <t>Multilateral lenders</t>
  </si>
  <si>
    <t>21.8 years</t>
  </si>
  <si>
    <t>Dominant among creditors in LICs</t>
  </si>
  <si>
    <t>ODA (USD m)</t>
  </si>
  <si>
    <t>ODA/GNI</t>
  </si>
  <si>
    <t>GDP growth</t>
  </si>
  <si>
    <t>Headline Inflation</t>
  </si>
  <si>
    <t>General government total expenditure Percent of GDP</t>
  </si>
  <si>
    <t>The Netherlands</t>
  </si>
  <si>
    <t xml:space="preserve">Note: All 2023 figures are forecasts and subject to change. </t>
  </si>
  <si>
    <t xml:space="preserve">Note: – indicates no data </t>
  </si>
  <si>
    <t>Asylum applications 2021</t>
  </si>
  <si>
    <t>Asylum applications first half 2022</t>
  </si>
  <si>
    <t>Proportion of 2021 asylum applications represented by applications received in first 6 months 2022</t>
  </si>
  <si>
    <t>In donor refugee costs reported to OECD 2021 (USD m)</t>
  </si>
  <si>
    <t>In donor refugee costs reported to OECD 2022 (USD m)</t>
  </si>
  <si>
    <t>In donor refugee costs reported to OECD 2021 (% of total ODA)</t>
  </si>
  <si>
    <t>In donor refugee costs reported to OECD 2022 (% of total ODA)</t>
  </si>
  <si>
    <t>Increase in ODA from 2021 to 2022 is equal to or greater than increase in IDRCs</t>
  </si>
  <si>
    <t>NA</t>
  </si>
  <si>
    <t>Recipient</t>
  </si>
  <si>
    <t xml:space="preserve"> ODA received 2021 (USD m) </t>
  </si>
  <si>
    <t>Debt distress status</t>
  </si>
  <si>
    <t>Gross domestic product, constant prices 2022</t>
  </si>
  <si>
    <t>Afghanistan</t>
  </si>
  <si>
    <t>High</t>
  </si>
  <si>
    <t>no data</t>
  </si>
  <si>
    <t>Lebanon</t>
  </si>
  <si>
    <t xml:space="preserve">Not included on list </t>
  </si>
  <si>
    <t>Guyana</t>
  </si>
  <si>
    <t>Moderate</t>
  </si>
  <si>
    <t>Saint Lucia</t>
  </si>
  <si>
    <t>Fiji</t>
  </si>
  <si>
    <t>Armenia</t>
  </si>
  <si>
    <t>Maldives</t>
  </si>
  <si>
    <t>Belize</t>
  </si>
  <si>
    <t>Niger</t>
  </si>
  <si>
    <t>Cabo Verde</t>
  </si>
  <si>
    <t>Georgia</t>
  </si>
  <si>
    <t>Panama</t>
  </si>
  <si>
    <t>Malaysia</t>
  </si>
  <si>
    <t>Mauritius</t>
  </si>
  <si>
    <t>Iraq</t>
  </si>
  <si>
    <t>Venezuela</t>
  </si>
  <si>
    <t>Tajikistan</t>
  </si>
  <si>
    <t>Viet Nam</t>
  </si>
  <si>
    <t>Colombia</t>
  </si>
  <si>
    <t>Low</t>
  </si>
  <si>
    <t>Kyrgyzstan</t>
  </si>
  <si>
    <t>Rwanda</t>
  </si>
  <si>
    <t>Cote d'Ivoire</t>
  </si>
  <si>
    <t>South Sudan</t>
  </si>
  <si>
    <t>Democratic Republic of the Congo</t>
  </si>
  <si>
    <t>Egypt</t>
  </si>
  <si>
    <t>Congo</t>
  </si>
  <si>
    <t>In debt distress</t>
  </si>
  <si>
    <t>Ethiopia</t>
  </si>
  <si>
    <t>Montenegro</t>
  </si>
  <si>
    <t>Botswana</t>
  </si>
  <si>
    <t>Dominica</t>
  </si>
  <si>
    <t>Grenada</t>
  </si>
  <si>
    <t>Benin</t>
  </si>
  <si>
    <t>Nepal</t>
  </si>
  <si>
    <t>Uzbekistan</t>
  </si>
  <si>
    <t>Turkiye</t>
  </si>
  <si>
    <t>Togo</t>
  </si>
  <si>
    <t>Kenya</t>
  </si>
  <si>
    <t>Saint Vincent and the Grenadines</t>
  </si>
  <si>
    <t>Argentina</t>
  </si>
  <si>
    <t>Mauritania</t>
  </si>
  <si>
    <t>Cambodia</t>
  </si>
  <si>
    <t>Dominican Republic</t>
  </si>
  <si>
    <t>Uganda</t>
  </si>
  <si>
    <t>Mongolia</t>
  </si>
  <si>
    <t>Liberia</t>
  </si>
  <si>
    <t>Senegal</t>
  </si>
  <si>
    <t>Tanzania</t>
  </si>
  <si>
    <t>Azerbaijan</t>
  </si>
  <si>
    <t>Gambia</t>
  </si>
  <si>
    <t>Guinea</t>
  </si>
  <si>
    <t>Costa Rica</t>
  </si>
  <si>
    <t>Bhutan</t>
  </si>
  <si>
    <t>Madagascar</t>
  </si>
  <si>
    <t>Mozambique</t>
  </si>
  <si>
    <t>Nicaragua</t>
  </si>
  <si>
    <t>Jamaica</t>
  </si>
  <si>
    <t>Honduras</t>
  </si>
  <si>
    <t>Guatemala</t>
  </si>
  <si>
    <t>West Bank and Gaza Strip</t>
  </si>
  <si>
    <t>Bosnia and Herzegovina</t>
  </si>
  <si>
    <t>Namibia</t>
  </si>
  <si>
    <t>Mali</t>
  </si>
  <si>
    <t>Albania</t>
  </si>
  <si>
    <t>Guinea-Bissau</t>
  </si>
  <si>
    <t>Zambia</t>
  </si>
  <si>
    <t>Cameroon</t>
  </si>
  <si>
    <t>Nigeria</t>
  </si>
  <si>
    <t>Timor-Leste</t>
  </si>
  <si>
    <t>Ghana</t>
  </si>
  <si>
    <t>Kazakhstan</t>
  </si>
  <si>
    <t>Bolivia</t>
  </si>
  <si>
    <t>Mexico</t>
  </si>
  <si>
    <t>Zimbabwe</t>
  </si>
  <si>
    <t>Ecuador</t>
  </si>
  <si>
    <t>Nauru</t>
  </si>
  <si>
    <t>China (People's Republic of)</t>
  </si>
  <si>
    <t>Algeria</t>
  </si>
  <si>
    <t>Brazil</t>
  </si>
  <si>
    <t>Sierra Leone</t>
  </si>
  <si>
    <t>Angola</t>
  </si>
  <si>
    <t>El Salvador</t>
  </si>
  <si>
    <t>Gabon</t>
  </si>
  <si>
    <t>Kosovo</t>
  </si>
  <si>
    <t>Peru</t>
  </si>
  <si>
    <t>Eritrea</t>
  </si>
  <si>
    <t>Thailand</t>
  </si>
  <si>
    <t>Democratic People's Republic of Korea</t>
  </si>
  <si>
    <t>Iran</t>
  </si>
  <si>
    <t>Burkina Faso</t>
  </si>
  <si>
    <t>Tunisia</t>
  </si>
  <si>
    <t>Djibouti</t>
  </si>
  <si>
    <t>Chad</t>
  </si>
  <si>
    <t>Comoros</t>
  </si>
  <si>
    <t>Lao People's Democratic Republic</t>
  </si>
  <si>
    <t>Serbia</t>
  </si>
  <si>
    <t>North Macedonia</t>
  </si>
  <si>
    <t>Lesotho</t>
  </si>
  <si>
    <t>South Africa</t>
  </si>
  <si>
    <t>Vanuatu</t>
  </si>
  <si>
    <t>Burundi</t>
  </si>
  <si>
    <t>Turkmenistan</t>
  </si>
  <si>
    <t>Somalia</t>
  </si>
  <si>
    <t>Equatorial Guinea</t>
  </si>
  <si>
    <t>Yemen</t>
  </si>
  <si>
    <t>Suriname</t>
  </si>
  <si>
    <t>Marshall Islands</t>
  </si>
  <si>
    <t>Kiribati</t>
  </si>
  <si>
    <t>Sao Tome and Principe</t>
  </si>
  <si>
    <t>Malawi</t>
  </si>
  <si>
    <t>Tuvalu</t>
  </si>
  <si>
    <t>Eswatini</t>
  </si>
  <si>
    <t>Central African Republic</t>
  </si>
  <si>
    <t>Paraguay</t>
  </si>
  <si>
    <t>Micronesia</t>
  </si>
  <si>
    <t>Haiti</t>
  </si>
  <si>
    <t>Tonga</t>
  </si>
  <si>
    <t>Sudan</t>
  </si>
  <si>
    <t>Palau</t>
  </si>
  <si>
    <t>Solomon Islands</t>
  </si>
  <si>
    <t>Belarus</t>
  </si>
  <si>
    <t>Moldova</t>
  </si>
  <si>
    <t>Samoa</t>
  </si>
  <si>
    <t>Sri Lanka</t>
  </si>
  <si>
    <t>Libya</t>
  </si>
  <si>
    <t>Syrian Arab Republic</t>
  </si>
  <si>
    <t>Tokelau</t>
  </si>
  <si>
    <t>Cuba</t>
  </si>
  <si>
    <t>Montserrat</t>
  </si>
  <si>
    <t>Niue</t>
  </si>
  <si>
    <t>Saint Helena</t>
  </si>
  <si>
    <t>Wallis and Futuna</t>
  </si>
  <si>
    <t xml:space="preserve">Barbados </t>
  </si>
  <si>
    <t>Serbia and Kosovo: S/RES/1244 (1999)</t>
  </si>
  <si>
    <t xml:space="preserve">Rate of growth </t>
  </si>
  <si>
    <t>2022-03</t>
  </si>
  <si>
    <t>2022-04</t>
  </si>
  <si>
    <t>2022-05</t>
  </si>
  <si>
    <t>2022-06</t>
  </si>
  <si>
    <t>2022-07</t>
  </si>
  <si>
    <t>2022-08</t>
  </si>
  <si>
    <t>2022-09</t>
  </si>
  <si>
    <t>2022-10</t>
  </si>
  <si>
    <t>2022-11</t>
  </si>
  <si>
    <t>2022-12</t>
  </si>
  <si>
    <t>2023-01</t>
  </si>
  <si>
    <t>2023-02</t>
  </si>
  <si>
    <t>2023-03</t>
  </si>
  <si>
    <t>Date</t>
  </si>
  <si>
    <t xml:space="preserve">European Union (27 countries) </t>
  </si>
  <si>
    <t>Decisions granting temporary protection for Ukrainian citizens (March 2022-March 2023)</t>
  </si>
  <si>
    <r>
      <t xml:space="preserve">DAC member countries’ bilateral ODA by sector, 2019-2021 </t>
    </r>
    <r>
      <rPr>
        <b/>
        <sz val="8"/>
        <rFont val="Arial"/>
        <family val="2"/>
      </rPr>
      <t> </t>
    </r>
  </si>
  <si>
    <r>
      <t>ODA by income group including and excluding COVID-19 related aid (2019-21</t>
    </r>
    <r>
      <rPr>
        <b/>
        <sz val="8"/>
        <color theme="1"/>
        <rFont val="Arial"/>
        <family val="2"/>
      </rPr>
      <t> </t>
    </r>
    <r>
      <rPr>
        <b/>
        <sz val="11"/>
        <color theme="1"/>
        <rFont val="Arial"/>
        <family val="2"/>
      </rPr>
      <t>)</t>
    </r>
  </si>
  <si>
    <t xml:space="preserve">Gross domestic product, constant prices 2023 </t>
  </si>
  <si>
    <t>Inflation, average consumer prices (Annual percent change) 2022</t>
  </si>
  <si>
    <t xml:space="preserve">Inflation, average consumer prices (Annual percent change) 2023 </t>
  </si>
  <si>
    <t>Cumulative amount of Chinese bailout loans (USD--Nominal)*</t>
  </si>
  <si>
    <t>500,930,500*</t>
  </si>
  <si>
    <t>Max drawing rights on PBOC swap line, most recent year (USD)</t>
  </si>
  <si>
    <t>Note: Debt distress status correct as of April 30, 2023; annual percentages of constant price GDP are year-on-year changes, the base year is country-specific; 2023 figures are forecasts and subject to change; annual percentages of average consumer prices are year-on-year changes. Cumulative amount of Chinese bailout loans is the sum of all nominal amounts since 2000. * All in USD except Belarus for which the currency is in Renminbi (RMB).</t>
  </si>
  <si>
    <t>Govt. Net Debt % of GDP</t>
  </si>
  <si>
    <t xml:space="preserve">Source: ODA and ODA/GNI levels from DAC statistics, GDP and headline inflation figures for 2022 and forecasts for 2023 compiled from https://www.oecd.org/economic-outlook/november-2022/#gdp and https://www.oecd-ilibrary.org/economics/oecd-economic-outlook_16097408, government net debt and general government total expenditure as % of GDP extracted from https://www.imf.org/external/datamapper/datasets/WEO in April 2023. </t>
  </si>
  <si>
    <t>Developing countries unspecified</t>
  </si>
  <si>
    <t>South of Sahara</t>
  </si>
  <si>
    <t>Other Africa</t>
  </si>
  <si>
    <t>South &amp; Central Asia</t>
  </si>
  <si>
    <t>Far East Asia</t>
  </si>
  <si>
    <t>Other Asia and Middle East</t>
  </si>
  <si>
    <t>America</t>
  </si>
  <si>
    <t xml:space="preserve">Source: OECD (2023[8]), “Creditor Reporting System: Aid activities”, https://doi.org/10.1787/data-00061-en. </t>
  </si>
  <si>
    <t>USD thousands</t>
  </si>
  <si>
    <t>per cent</t>
  </si>
  <si>
    <t>2019 Bilateral ODA</t>
  </si>
  <si>
    <t>2019 COVID-19 related activities</t>
  </si>
  <si>
    <t>2020 Other bilateral ODA</t>
  </si>
  <si>
    <t>2020 COVID-19 related activities</t>
  </si>
  <si>
    <t>2021 Other bilateral ODA</t>
  </si>
  <si>
    <t>2021 COVID-19 related activities</t>
  </si>
  <si>
    <t>Education</t>
  </si>
  <si>
    <t>Health and population</t>
  </si>
  <si>
    <t>Other social infrastructure and services</t>
  </si>
  <si>
    <t>Economic infrastructure and services</t>
  </si>
  <si>
    <t>Production sectors</t>
  </si>
  <si>
    <t>Multi-sector aid</t>
  </si>
  <si>
    <t>Programme assistance</t>
  </si>
  <si>
    <t>Action related to debt</t>
  </si>
  <si>
    <t>Humanitarian aid</t>
  </si>
  <si>
    <t>Other and unallocated</t>
  </si>
  <si>
    <t>COVID-19 control</t>
  </si>
  <si>
    <t>of which: vaccine donations</t>
  </si>
  <si>
    <t>COVID-19 excluding vaccine donations</t>
  </si>
  <si>
    <t>USD billion</t>
  </si>
  <si>
    <t>%</t>
  </si>
  <si>
    <t>Other DAC countries</t>
  </si>
  <si>
    <t>Total DAC members</t>
  </si>
  <si>
    <t>Asian Development Bank</t>
  </si>
  <si>
    <t>Other multilateral organisations</t>
  </si>
  <si>
    <t>Total multilateral</t>
  </si>
  <si>
    <t>United Arab Emirates</t>
  </si>
  <si>
    <t>Saudi Arabia</t>
  </si>
  <si>
    <t>Other non-DAC providers</t>
  </si>
  <si>
    <t>Total non-DAC providers</t>
  </si>
  <si>
    <t xml:space="preserve">Note: In 2021, excluding vaccine donations, the bulk of COVID-19-related aid provided by DAC member countries was in the form of project aid (USD 7 billion), contributions to NGOs, funds and public-private partnerships (USD 4.3 billion), and budget support (USD 4.1 billion). Most (75%) of this was channelled through recipient governments (38%) or through multilateral organisations (37%). </t>
  </si>
  <si>
    <t>year</t>
  </si>
  <si>
    <t>value</t>
  </si>
  <si>
    <t>category</t>
  </si>
  <si>
    <t>GDP</t>
  </si>
  <si>
    <t>COVID-19 support</t>
  </si>
  <si>
    <t>In-donor refugee costs</t>
  </si>
  <si>
    <t>Remaining ODA</t>
  </si>
  <si>
    <t>FDI</t>
  </si>
  <si>
    <t>Remittances</t>
  </si>
  <si>
    <t>OOF</t>
  </si>
  <si>
    <t>FDI (% GDP)</t>
  </si>
  <si>
    <t>Remittances (% GDP)</t>
  </si>
  <si>
    <t>ODA (% GNI)</t>
  </si>
  <si>
    <t>Revenue (% GDP)</t>
  </si>
  <si>
    <t>OOF (% GNI)</t>
  </si>
  <si>
    <t>provider_group</t>
  </si>
  <si>
    <t>recipient_name_e</t>
  </si>
  <si>
    <t>Syrian Arab Rep.</t>
  </si>
  <si>
    <t>Dem. Rep. of the Congo</t>
  </si>
  <si>
    <t>Other official providers</t>
  </si>
  <si>
    <t>China (People's Rep. of)</t>
  </si>
  <si>
    <t>Lao People's Dem. Rep.</t>
  </si>
  <si>
    <t>Multilateral providers</t>
  </si>
  <si>
    <t>Türkiye</t>
  </si>
  <si>
    <t>Côte d'Ivoire</t>
  </si>
  <si>
    <t>type</t>
  </si>
  <si>
    <t>Development</t>
  </si>
  <si>
    <t>Humanitarian</t>
  </si>
  <si>
    <t>recipient</t>
  </si>
  <si>
    <t>Other COVID-19 related aid</t>
  </si>
  <si>
    <t>COVID-19 control (excluding vaccines)</t>
  </si>
  <si>
    <t>Vaccines</t>
  </si>
  <si>
    <t>Note: There is a break in the ODA series from 2017 to 2018 to mark the shift from net flows to the grant-equivalent system for calculating headline ODA figures. GDP figures use OECD aggregate.</t>
  </si>
  <si>
    <t>Source: OECD, “Detailed aid statistics: Official and private flows”, https://doi.org/10.1787/data-00072-en; OECD (2023[6]), "Gross domestic product (GDP)" (indicator), https://doi.org/10.1787/dc2f7aec-en.</t>
  </si>
  <si>
    <t xml:space="preserve">Source: OECD, “Creditor Reporting System: aid activities”, https://doi.org/10.1787/data-00061-en. </t>
  </si>
  <si>
    <t>Note: FDI = Foreign direct investment; ODA = Official development assistance; OOF = Other official flows; GDP = Gross domestic product; GNI = Gross national income. All aggregations as a share of GDP or GNI are based on a weighted average and reflect estimates in the source data. Estimates of government revenue exclude grants and social contributions. Other official flows consist of any official flow that does not meet the conditions for eligibility as ODA. Estimates of ODA to all developing countries and territories (top graph) are based on bilateral DAC ODA, which allows for the analysis of preliminary 2022 statistics; however, ODA to SSA and LDCs (bottom graphs) are based on total ODA (DAC bilateral ODA; bilateral ODA from other official providers; and outflows from multilateral organisations) to provide an estimate of the relative weight of ODA in countries’ economies.</t>
  </si>
  <si>
    <t xml:space="preserve">Source: OECD (2023), “Creditor Reporting System: Aid activities”, https://doi.org/10.1787/data-00061-en. </t>
  </si>
  <si>
    <t>All developing countries and territories</t>
  </si>
  <si>
    <t>Sub-Saharan Africa</t>
  </si>
  <si>
    <t xml:space="preserve">Least developed countries </t>
  </si>
  <si>
    <t>Source: OECD (2023), “Creditor Reporting System: Aid activities”, https://doi.org/10.1787/data-00061-en</t>
  </si>
  <si>
    <t xml:space="preserve">Note: Financial and humanitarian, and military aid commitments are from 24 January 2022 to 24 February 2023, derived from the Kiel Institute Ukraine Support Tracker. ODA to Ukraine is net bilateral ODA, including humanitarian ODA, reported to the OECD as preliminary data by DAC member countries for 2022 and preliminary ODA from EU institutions for 2022, which amounted to USD 10.6 billion. Exchange rates used for conversions: USD 1 = EUR 0.9509, deflated to constant 2021 prices. Exchange rates and deflators: https://www.oecd.org/dac/financing-sustainable-development/development-finance-data/ </t>
  </si>
  <si>
    <t>DAC members with the highest humanitarian and financial commitments and net bilateral ODA disbursements to Ukraine (USD millions, 2021 constant prices)</t>
  </si>
  <si>
    <t xml:space="preserve">Note: Includes DAC members that committed over USD 1 billion. Financial and humanitarian, and military aid commitments are from 24 January 2022 to 24 February 2023. ODA to Ukraine is net bilateral ODA, including humanitarian aid, reported to the OECD as preliminary data for 2022. Exchange rate used for conversions: USD 1 = EUR 0.9509, deflated to constant 2021 prices. Exchange rates and deflators: https://www.oecd.org/dac/financing-sustainable-development/development-finance-data/ </t>
  </si>
  <si>
    <t>Source : https ://www.ifw-kiel.de/publications/data-sets/ukraine-support-tracker-data-17410/, https://www.oecd.org/dac/financing-sustainable-development/ODA-2022-summary.pdf</t>
  </si>
  <si>
    <t>Net bilateral ODA to Ukraine</t>
  </si>
  <si>
    <t xml:space="preserve">Note: Information for Ukraine is based on the Kiel Institute’s Ukraine Support Tracker and refers to financial and humanitarian commitments. Such data were not available in the release of preliminary 2022 ODA statistics. These estimates are thus indicative rather than final. </t>
  </si>
  <si>
    <t>Source: OECD (2023), “Creditor Reporting System: Aid activities”, https://doi.org/10.1787/data-00061-en; Kiel Institute (2023), “Ukraine Support Tracker”, https://www.ifw-kiel.de/topics/war-against-ukraine/ukraine-support-tracker/.</t>
  </si>
  <si>
    <t>In-donor refugee costs (IDRCs) as a portion of total ODA (2021 and 2022)</t>
  </si>
  <si>
    <t xml:space="preserve">Note: In 2022, Belgium opted to exclude exceptional ad-hoc IDRCs incurred under the European Temporary Protection Directive, which was reactivated following the invasion of Ukraine; The Slovak Republic opted to include only eligible IDRCs related to statutory asylum-seekers. Australia and Luxembourg do not report in-donor refugee costs to the OECD. Amounts for Korea, Hungary and Japan are small. </t>
  </si>
  <si>
    <t>Source: Eurostat, https://ec.europa.eu/eurostat/databrowser/view/MIGR_ASYTPFM__custom_6086332/default/table?lang=enhttps://ec.europa.eu/eurostat/databrowser/view/MIGR_ASYTPFM__custom_6086332/default/table?lang=en</t>
  </si>
  <si>
    <t>Note: The top five recipients of support for COVID-19 control from DAC countries were the Dominican Republic (USD 238 million), Indonesia (USD 160 million), Bolivia (USD 123 million), India (USD 121 million), and Colombia (USD 119 million), which received a combined one-third of country-allocable aid. Most DAC member countries’ COVID-19-control contributions were provided in the form of project-type interventions (USD 2.6 billion, or 55% of the total) or support to NGOs and special funds (USD 1.9 billion, or 40% of the total).</t>
  </si>
  <si>
    <t xml:space="preserve">Source: OECD (2023), “Creditor Reporting System: aid activities”, https://doi.org/10.1787/data-00061-en. </t>
  </si>
  <si>
    <t>Top 5 DAC Countries with highest numbers of asylum applications in first half of 2022</t>
  </si>
  <si>
    <t>Projected average extreme poverty rate, 2030 (%)</t>
  </si>
  <si>
    <t>Donors providing the largest share of COVID-19 control in 2021, excluding vaccine donations</t>
  </si>
  <si>
    <t>Share of COVID-19 ODA within donor group, excluding vaccine donations</t>
  </si>
  <si>
    <t>Note: table is arranged in descending order according to Total COVID-19 related aid received.</t>
  </si>
  <si>
    <t>Annex A. DAC members’ ODA, GDP growth, headline inflation, government debt and government expenditure, 2021-23</t>
  </si>
  <si>
    <t xml:space="preserve">Annex B. By DAC member: Number of Ukrainian refugees to April 2023, asylum application 2021 &amp; first six months 2022, IDRCs 2021 &amp;2022, and increase in ODA greater than or equal to increase in IDRCs 2022 </t>
  </si>
  <si>
    <t xml:space="preserve">Source: Refugees from Ukraine recorded in country from https://data.unhcr.org/en/situations/ukraine, accessed 11 April 2023 except for: United States, Statement by Secretary of Homeland Security, 24 Feb 2023, https://www.dhs.gov/news/2023/02/24/statement-secretary-mayorkas-anniversary-russias-unprovoked-invasion-ukraine; Canada refers to Ukrainian refugees having arrived under CUAET by April 8 2023 https://www.canada.ca/en/immigration-refugees-citizenship/services/immigrate-canada/ukraine-measures/key-figures.html; Japan for 2022 as reported in 2022 https://www.japantimes.co.jp/news/2023/02/22/national/tokyo-refugee-policy/; Australia up to 10 February 2023 https://www.homeaffairs.gov.au/help-and-support/ukraine-visa-support. Asylum applications 2021 and first half 2022 from  https://www.unhcr.org/refugee-statistics accessed on 1st May 2023. In-donor refugee costs from DAC Statistics </t>
  </si>
  <si>
    <t xml:space="preserve">Annex C. By ODA-eligible country: ODA received in 2021, debt distress status, inflation rate 2022 &amp; 2023, GDP 2022 &amp; 2023, rescue lending activity from China  </t>
  </si>
  <si>
    <t xml:space="preserve">Source: ODA received 2021 from OECD creditor reporting system https://stats.oecd.org/Index.aspx?DataSetCode=crs1; debt distress status https://www.imf.org/external/pubs/ft/dsa/dsalist.pdf; GDP and inflation data from IMF World Economic Outlook April 2023 database, https://www.imf.org/en/Publications/WEO/weo-database/2023/April/download-entire-database; data on Chinese lending activity from https://www.aiddata.org/data/china-as-an-international-lender-of-last-resort-dataset-version-1-0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</si>
</sst>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409]#,##0.00"/>
    <numFmt numFmtId="165" formatCode="_(* #,##0_);_(* \(#,##0\);_(* &quot;-&quot;??_);_(@_)"/>
    <numFmt numFmtId="166" formatCode="[$$-409]#,##0"/>
    <numFmt numFmtId="167" formatCode="_-* #,##0.0_-;\-* #,##0.0_-;_-* &quot;-&quot;??_-;_-@_-"/>
  </numFmts>
  <fonts count="23" x14ac:knownFonts="1">
    <font>
      <sz val="10"/>
      <color theme="1"/>
      <name val="Arial"/>
      <family val="2"/>
    </font>
    <font>
      <sz val="10"/>
      <color theme="1"/>
      <name val="Arial"/>
      <family val="2"/>
    </font>
    <font>
      <b/>
      <sz val="10"/>
      <color theme="1"/>
      <name val="Arial"/>
      <family val="2"/>
    </font>
    <font>
      <b/>
      <sz val="11"/>
      <color rgb="FF000000"/>
      <name val="Arial Narrow"/>
      <family val="2"/>
    </font>
    <font>
      <sz val="9.35"/>
      <color rgb="FF333333"/>
      <name val="Roboto Condensed"/>
    </font>
    <font>
      <b/>
      <sz val="9.35"/>
      <color rgb="FF333333"/>
      <name val="Roboto Condensed"/>
    </font>
    <font>
      <b/>
      <sz val="9.5"/>
      <color theme="1"/>
      <name val="Roboto Condensed"/>
    </font>
    <font>
      <sz val="9.5"/>
      <color theme="1"/>
      <name val="Roboto Condensed"/>
    </font>
    <font>
      <sz val="9"/>
      <color rgb="FF000000"/>
      <name val="Arial Narrow"/>
      <family val="2"/>
    </font>
    <font>
      <sz val="8.5"/>
      <color theme="1"/>
      <name val="Arial Narrow"/>
      <family val="2"/>
    </font>
    <font>
      <b/>
      <sz val="9"/>
      <color rgb="FF000000"/>
      <name val="Arial Narrow"/>
      <family val="2"/>
    </font>
    <font>
      <sz val="8.5"/>
      <color rgb="FF000000"/>
      <name val="Arial Narrow"/>
      <family val="2"/>
    </font>
    <font>
      <b/>
      <sz val="8.5"/>
      <color rgb="FF000000"/>
      <name val="Arial Narrow"/>
      <family val="2"/>
    </font>
    <font>
      <b/>
      <sz val="8"/>
      <color theme="1"/>
      <name val="Arial"/>
      <family val="2"/>
    </font>
    <font>
      <i/>
      <sz val="8.5"/>
      <color rgb="FF000000"/>
      <name val="Arial Narrow"/>
      <family val="2"/>
    </font>
    <font>
      <b/>
      <sz val="9.5"/>
      <color indexed="9"/>
      <name val="Roboto Condensed"/>
    </font>
    <font>
      <b/>
      <sz val="11"/>
      <color theme="1"/>
      <name val="Arial"/>
      <family val="2"/>
    </font>
    <font>
      <b/>
      <sz val="8"/>
      <name val="Arial"/>
      <family val="2"/>
    </font>
    <font>
      <b/>
      <sz val="11"/>
      <color theme="1"/>
      <name val="Arial Narrow"/>
      <family val="2"/>
    </font>
    <font>
      <sz val="11"/>
      <color rgb="FF000000"/>
      <name val="Calibri"/>
      <family val="2"/>
      <scheme val="minor"/>
    </font>
    <font>
      <b/>
      <sz val="9"/>
      <color rgb="FF000000"/>
      <name val="Arial"/>
      <family val="2"/>
    </font>
    <font>
      <b/>
      <i/>
      <sz val="9"/>
      <color rgb="FF000000"/>
      <name val="Arial"/>
      <family val="2"/>
    </font>
    <font>
      <i/>
      <sz val="9"/>
      <color rgb="FF000000"/>
      <name val="Arial Narrow"/>
      <family val="2"/>
    </font>
  </fonts>
  <fills count="8">
    <fill>
      <patternFill patternType="none"/>
    </fill>
    <fill>
      <patternFill patternType="gray125"/>
    </fill>
    <fill>
      <patternFill patternType="solid">
        <fgColor rgb="FFDBE5F1"/>
        <bgColor indexed="64"/>
      </patternFill>
    </fill>
    <fill>
      <patternFill patternType="solid">
        <fgColor rgb="FFF2F2F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4669AF"/>
      </patternFill>
    </fill>
    <fill>
      <patternFill patternType="solid">
        <fgColor rgb="FFFFFF00"/>
        <bgColor indexed="64"/>
      </patternFill>
    </fill>
  </fills>
  <borders count="33">
    <border>
      <left/>
      <right/>
      <top/>
      <bottom/>
      <diagonal/>
    </border>
    <border>
      <left style="medium">
        <color rgb="FFECEBEB"/>
      </left>
      <right style="medium">
        <color rgb="FFECEBEB"/>
      </right>
      <top style="medium">
        <color rgb="FFECEBEB"/>
      </top>
      <bottom style="medium">
        <color rgb="FFECEBEB"/>
      </bottom>
      <diagonal/>
    </border>
    <border>
      <left style="medium">
        <color rgb="FFECEBEB"/>
      </left>
      <right style="medium">
        <color rgb="FFECEBEB"/>
      </right>
      <top style="medium">
        <color rgb="FFECEBEB"/>
      </top>
      <bottom/>
      <diagonal/>
    </border>
    <border>
      <left style="medium">
        <color rgb="FFECEBEB"/>
      </left>
      <right style="medium">
        <color rgb="FFECEBEB"/>
      </right>
      <top/>
      <bottom style="medium">
        <color rgb="FFECEBEB"/>
      </bottom>
      <diagonal/>
    </border>
    <border>
      <left style="medium">
        <color rgb="FFECEBEB"/>
      </left>
      <right/>
      <top/>
      <bottom/>
      <diagonal/>
    </border>
    <border>
      <left/>
      <right style="medium">
        <color rgb="FFBFBFBF"/>
      </right>
      <top style="thick">
        <color rgb="FF4E81BD"/>
      </top>
      <bottom style="medium">
        <color rgb="FF4E81BD"/>
      </bottom>
      <diagonal/>
    </border>
    <border>
      <left/>
      <right/>
      <top style="thick">
        <color rgb="FF4E81BD"/>
      </top>
      <bottom style="medium">
        <color rgb="FF4E81BD"/>
      </bottom>
      <diagonal/>
    </border>
    <border>
      <left/>
      <right style="medium">
        <color rgb="FFBFBFBF"/>
      </right>
      <top/>
      <bottom style="medium">
        <color rgb="FFBFBFBF"/>
      </bottom>
      <diagonal/>
    </border>
    <border>
      <left/>
      <right/>
      <top/>
      <bottom style="medium">
        <color rgb="FFBFBFBF"/>
      </bottom>
      <diagonal/>
    </border>
    <border>
      <left/>
      <right style="medium">
        <color rgb="FFBFBFBF"/>
      </right>
      <top/>
      <bottom style="thick">
        <color rgb="FF4E81BD"/>
      </bottom>
      <diagonal/>
    </border>
    <border>
      <left/>
      <right/>
      <top/>
      <bottom style="thick">
        <color rgb="FF4E81BD"/>
      </bottom>
      <diagonal/>
    </border>
    <border>
      <left/>
      <right style="medium">
        <color rgb="FFBFBFBF"/>
      </right>
      <top/>
      <bottom/>
      <diagonal/>
    </border>
    <border>
      <left style="medium">
        <color rgb="FFBFBFBF"/>
      </left>
      <right/>
      <top style="thick">
        <color rgb="FF4E81BD"/>
      </top>
      <bottom style="medium">
        <color rgb="FF4E81BD"/>
      </bottom>
      <diagonal/>
    </border>
    <border>
      <left/>
      <right style="medium">
        <color rgb="FFBFBFBF"/>
      </right>
      <top style="medium">
        <color rgb="FFBFBFBF"/>
      </top>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medium">
        <color rgb="FFBFBFBF"/>
      </left>
      <right/>
      <top style="medium">
        <color rgb="FFBFBFBF"/>
      </top>
      <bottom/>
      <diagonal/>
    </border>
    <border>
      <left style="medium">
        <color rgb="FFBFBFBF"/>
      </left>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style="medium">
        <color rgb="FFBFBFBF"/>
      </top>
      <bottom style="thick">
        <color rgb="FF4E81BD"/>
      </bottom>
      <diagonal/>
    </border>
    <border>
      <left/>
      <right style="medium">
        <color rgb="FFBFBFBF"/>
      </right>
      <top style="medium">
        <color rgb="FFBFBFBF"/>
      </top>
      <bottom style="thick">
        <color rgb="FF4E81BD"/>
      </bottom>
      <diagonal/>
    </border>
    <border>
      <left style="thin">
        <color rgb="FFB0B0B0"/>
      </left>
      <right style="thin">
        <color rgb="FFB0B0B0"/>
      </right>
      <top style="thin">
        <color rgb="FFB0B0B0"/>
      </top>
      <bottom style="thin">
        <color rgb="FFB0B0B0"/>
      </bottom>
      <diagonal/>
    </border>
    <border>
      <left style="medium">
        <color rgb="FFBFBFBF"/>
      </left>
      <right/>
      <top style="medium">
        <color rgb="FF4E81BD"/>
      </top>
      <bottom style="medium">
        <color rgb="FFBFBFBF"/>
      </bottom>
      <diagonal/>
    </border>
    <border>
      <left/>
      <right/>
      <top style="medium">
        <color rgb="FF4E81BD"/>
      </top>
      <bottom style="medium">
        <color rgb="FFBFBFBF"/>
      </bottom>
      <diagonal/>
    </border>
    <border>
      <left/>
      <right style="medium">
        <color rgb="FFBFBFBF"/>
      </right>
      <top style="medium">
        <color rgb="FF4E81BD"/>
      </top>
      <bottom style="medium">
        <color rgb="FFBFBFBF"/>
      </bottom>
      <diagonal/>
    </border>
    <border>
      <left/>
      <right style="medium">
        <color rgb="FFBFBFBF"/>
      </right>
      <top style="thick">
        <color rgb="FF4E81BD"/>
      </top>
      <bottom/>
      <diagonal/>
    </border>
    <border>
      <left/>
      <right style="medium">
        <color rgb="FFBFBFBF"/>
      </right>
      <top/>
      <bottom style="medium">
        <color rgb="FF4E81BD"/>
      </bottom>
      <diagonal/>
    </border>
    <border>
      <left style="medium">
        <color rgb="FFBFBFBF"/>
      </left>
      <right style="medium">
        <color rgb="FFBFBFBF"/>
      </right>
      <top style="thick">
        <color rgb="FF4E81BD"/>
      </top>
      <bottom/>
      <diagonal/>
    </border>
    <border>
      <left style="medium">
        <color rgb="FFBFBFBF"/>
      </left>
      <right style="medium">
        <color rgb="FFBFBFBF"/>
      </right>
      <top/>
      <bottom style="medium">
        <color rgb="FF4E81BD"/>
      </bottom>
      <diagonal/>
    </border>
    <border>
      <left style="medium">
        <color rgb="FFBFBFBF"/>
      </left>
      <right/>
      <top style="thick">
        <color rgb="FF4E81BD"/>
      </top>
      <bottom/>
      <diagonal/>
    </border>
    <border>
      <left style="medium">
        <color rgb="FFBFBFBF"/>
      </left>
      <right/>
      <top/>
      <bottom style="medium">
        <color rgb="FF4E81BD"/>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9" fillId="0" borderId="0"/>
  </cellStyleXfs>
  <cellXfs count="196">
    <xf numFmtId="0" fontId="0" fillId="0" borderId="0" xfId="0"/>
    <xf numFmtId="0" fontId="3" fillId="0" borderId="0" xfId="0" applyFont="1" applyAlignment="1">
      <alignment vertical="center"/>
    </xf>
    <xf numFmtId="0" fontId="4"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2" fillId="0" borderId="0" xfId="0" applyFont="1"/>
    <xf numFmtId="164" fontId="2" fillId="0" borderId="0" xfId="0" applyNumberFormat="1" applyFont="1"/>
    <xf numFmtId="43" fontId="4" fillId="3" borderId="1" xfId="1" applyFont="1" applyFill="1" applyBorder="1" applyAlignment="1">
      <alignment horizontal="right" vertical="center" wrapText="1"/>
    </xf>
    <xf numFmtId="43" fontId="4" fillId="2" borderId="1" xfId="1" applyFont="1" applyFill="1" applyBorder="1" applyAlignment="1">
      <alignment horizontal="right" vertical="center" wrapText="1"/>
    </xf>
    <xf numFmtId="2" fontId="4" fillId="3" borderId="1" xfId="0" applyNumberFormat="1" applyFont="1" applyFill="1" applyBorder="1" applyAlignment="1">
      <alignment horizontal="right" vertical="center" wrapText="1"/>
    </xf>
    <xf numFmtId="0" fontId="5" fillId="2" borderId="1" xfId="0" applyFont="1" applyFill="1" applyBorder="1" applyAlignment="1">
      <alignment horizontal="left" vertical="center" wrapText="1"/>
    </xf>
    <xf numFmtId="43" fontId="5" fillId="3" borderId="1" xfId="1" applyFont="1" applyFill="1" applyBorder="1" applyAlignment="1">
      <alignment horizontal="right" vertical="center" wrapText="1"/>
    </xf>
    <xf numFmtId="43" fontId="4" fillId="4" borderId="1" xfId="1" applyFont="1" applyFill="1" applyBorder="1" applyAlignment="1">
      <alignment horizontal="right" vertical="center" wrapText="1"/>
    </xf>
    <xf numFmtId="43" fontId="5" fillId="4" borderId="1" xfId="1" applyFont="1" applyFill="1" applyBorder="1" applyAlignment="1">
      <alignment horizontal="right" vertical="center" wrapText="1"/>
    </xf>
    <xf numFmtId="0" fontId="7" fillId="0" borderId="0" xfId="0" applyFont="1"/>
    <xf numFmtId="43" fontId="7" fillId="5" borderId="0" xfId="1" applyFont="1" applyFill="1"/>
    <xf numFmtId="43" fontId="6" fillId="5" borderId="0" xfId="1" applyFont="1" applyFill="1"/>
    <xf numFmtId="164" fontId="0" fillId="0" borderId="0" xfId="1" applyNumberFormat="1" applyFont="1"/>
    <xf numFmtId="0" fontId="4" fillId="2" borderId="1" xfId="3" applyFont="1" applyFill="1" applyBorder="1" applyAlignment="1">
      <alignment horizontal="left" vertical="center" wrapText="1"/>
    </xf>
    <xf numFmtId="9" fontId="1" fillId="0" borderId="0" xfId="2" applyFont="1"/>
    <xf numFmtId="0" fontId="6" fillId="0" borderId="0" xfId="3" applyFont="1" applyAlignment="1">
      <alignment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5" xfId="0" applyFont="1" applyBorder="1" applyAlignment="1">
      <alignment horizontal="justify" vertical="center"/>
    </xf>
    <xf numFmtId="0" fontId="10" fillId="0" borderId="6" xfId="0" applyFont="1" applyBorder="1" applyAlignment="1">
      <alignment horizontal="justify" vertical="center" wrapText="1"/>
    </xf>
    <xf numFmtId="0" fontId="8" fillId="0" borderId="7" xfId="0" applyFont="1" applyBorder="1" applyAlignment="1">
      <alignment horizontal="justify" vertical="center"/>
    </xf>
    <xf numFmtId="0" fontId="10" fillId="0" borderId="7" xfId="0" applyFont="1" applyBorder="1" applyAlignment="1">
      <alignment horizontal="justify" vertical="center"/>
    </xf>
    <xf numFmtId="0" fontId="10" fillId="0" borderId="8" xfId="0" applyFont="1" applyBorder="1" applyAlignment="1">
      <alignment horizontal="justify" vertical="center"/>
    </xf>
    <xf numFmtId="0" fontId="8" fillId="0" borderId="11" xfId="0" applyFont="1" applyBorder="1" applyAlignment="1">
      <alignment horizontal="justify" vertical="center" wrapText="1"/>
    </xf>
    <xf numFmtId="0" fontId="8" fillId="0" borderId="7" xfId="0" applyFont="1" applyBorder="1" applyAlignment="1">
      <alignment horizontal="justify" vertical="center" wrapText="1"/>
    </xf>
    <xf numFmtId="0" fontId="9" fillId="0" borderId="8" xfId="0" applyFont="1" applyBorder="1" applyAlignment="1">
      <alignment vertical="top"/>
    </xf>
    <xf numFmtId="9" fontId="8" fillId="0" borderId="7" xfId="0" applyNumberFormat="1" applyFont="1" applyBorder="1" applyAlignment="1">
      <alignment horizontal="justify" vertical="center"/>
    </xf>
    <xf numFmtId="9" fontId="8" fillId="0" borderId="8" xfId="0" applyNumberFormat="1" applyFont="1" applyBorder="1" applyAlignment="1">
      <alignment horizontal="justify" vertical="center"/>
    </xf>
    <xf numFmtId="0" fontId="9" fillId="0" borderId="7" xfId="0" applyFont="1" applyBorder="1" applyAlignment="1">
      <alignment vertical="top"/>
    </xf>
    <xf numFmtId="0" fontId="10" fillId="0" borderId="8" xfId="0" applyFont="1" applyBorder="1" applyAlignment="1">
      <alignment horizontal="justify" vertical="center" wrapText="1"/>
    </xf>
    <xf numFmtId="0" fontId="8" fillId="0" borderId="9" xfId="0" applyFont="1" applyBorder="1" applyAlignment="1">
      <alignment horizontal="justify" vertical="center"/>
    </xf>
    <xf numFmtId="9" fontId="8" fillId="0" borderId="9" xfId="0" applyNumberFormat="1" applyFont="1" applyBorder="1" applyAlignment="1">
      <alignment horizontal="justify" vertical="center"/>
    </xf>
    <xf numFmtId="9" fontId="8" fillId="0" borderId="10" xfId="0" applyNumberFormat="1" applyFont="1" applyBorder="1" applyAlignment="1">
      <alignment horizontal="justify"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1" fillId="0" borderId="7" xfId="0" applyFont="1" applyBorder="1" applyAlignment="1">
      <alignment horizontal="justify" vertical="center" wrapText="1"/>
    </xf>
    <xf numFmtId="0" fontId="11" fillId="0" borderId="7" xfId="0" applyFont="1" applyBorder="1" applyAlignment="1">
      <alignment horizontal="right" vertical="center" wrapText="1"/>
    </xf>
    <xf numFmtId="10" fontId="11" fillId="0" borderId="7" xfId="0" applyNumberFormat="1" applyFont="1" applyBorder="1" applyAlignment="1">
      <alignment horizontal="right" vertical="center" wrapText="1"/>
    </xf>
    <xf numFmtId="10" fontId="11" fillId="0" borderId="8" xfId="0" applyNumberFormat="1" applyFont="1" applyBorder="1" applyAlignment="1">
      <alignment horizontal="right" vertical="center" wrapText="1"/>
    </xf>
    <xf numFmtId="9" fontId="11" fillId="0" borderId="7" xfId="0" applyNumberFormat="1" applyFont="1" applyBorder="1" applyAlignment="1">
      <alignment horizontal="right" vertical="center" wrapText="1"/>
    </xf>
    <xf numFmtId="9" fontId="11" fillId="0" borderId="8" xfId="0" applyNumberFormat="1" applyFont="1" applyBorder="1" applyAlignment="1">
      <alignment horizontal="right" vertical="center" wrapText="1"/>
    </xf>
    <xf numFmtId="0" fontId="11" fillId="0" borderId="9" xfId="0" applyFont="1" applyBorder="1" applyAlignment="1">
      <alignment horizontal="right" vertical="center" wrapText="1"/>
    </xf>
    <xf numFmtId="10" fontId="11" fillId="0" borderId="9" xfId="0" applyNumberFormat="1" applyFont="1" applyBorder="1" applyAlignment="1">
      <alignment horizontal="right" vertical="center" wrapText="1"/>
    </xf>
    <xf numFmtId="10" fontId="11" fillId="0" borderId="10" xfId="0" applyNumberFormat="1" applyFont="1" applyBorder="1" applyAlignment="1">
      <alignment horizontal="right" vertical="center" wrapText="1"/>
    </xf>
    <xf numFmtId="0" fontId="12" fillId="0" borderId="7" xfId="0" applyFont="1" applyBorder="1" applyAlignment="1">
      <alignment horizontal="justify" vertical="center" wrapText="1"/>
    </xf>
    <xf numFmtId="0" fontId="11" fillId="0" borderId="8" xfId="0" applyFont="1" applyBorder="1" applyAlignment="1">
      <alignment horizontal="right" vertical="center" wrapText="1"/>
    </xf>
    <xf numFmtId="0" fontId="11" fillId="0" borderId="8" xfId="0" applyFont="1" applyBorder="1" applyAlignment="1">
      <alignment horizontal="center" vertical="center" wrapText="1"/>
    </xf>
    <xf numFmtId="0" fontId="12" fillId="0" borderId="7" xfId="0" applyFont="1" applyBorder="1" applyAlignment="1">
      <alignment horizontal="left" vertical="center" wrapText="1"/>
    </xf>
    <xf numFmtId="0" fontId="12" fillId="0" borderId="9" xfId="0" applyFont="1" applyBorder="1" applyAlignment="1">
      <alignment horizontal="justify" vertical="center" wrapText="1"/>
    </xf>
    <xf numFmtId="9" fontId="11" fillId="0" borderId="9" xfId="0" applyNumberFormat="1" applyFont="1" applyBorder="1" applyAlignment="1">
      <alignment horizontal="right" vertical="center" wrapText="1"/>
    </xf>
    <xf numFmtId="0" fontId="11" fillId="0" borderId="10" xfId="0" applyFont="1" applyBorder="1" applyAlignment="1">
      <alignment horizontal="righ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6" fillId="0" borderId="0" xfId="0" applyFont="1"/>
    <xf numFmtId="0" fontId="15" fillId="6" borderId="23" xfId="0" applyFont="1" applyFill="1" applyBorder="1" applyAlignment="1">
      <alignment horizontal="center" vertical="center"/>
    </xf>
    <xf numFmtId="43" fontId="7" fillId="0" borderId="0" xfId="1" applyFont="1"/>
    <xf numFmtId="0" fontId="16" fillId="0" borderId="0" xfId="0" applyFont="1"/>
    <xf numFmtId="0" fontId="18" fillId="0" borderId="0" xfId="0" applyFont="1"/>
    <xf numFmtId="0" fontId="7" fillId="0" borderId="0" xfId="0" applyFont="1" applyAlignment="1"/>
    <xf numFmtId="2" fontId="11" fillId="0" borderId="7" xfId="0" applyNumberFormat="1" applyFont="1" applyBorder="1" applyAlignment="1">
      <alignment horizontal="right" vertical="center" wrapText="1"/>
    </xf>
    <xf numFmtId="2" fontId="11" fillId="0" borderId="9" xfId="0" applyNumberFormat="1" applyFont="1" applyBorder="1" applyAlignment="1">
      <alignment horizontal="right" vertical="center" wrapText="1"/>
    </xf>
    <xf numFmtId="165" fontId="11" fillId="0" borderId="7" xfId="1" applyNumberFormat="1" applyFont="1" applyBorder="1" applyAlignment="1">
      <alignment horizontal="right" vertical="center" wrapText="1"/>
    </xf>
    <xf numFmtId="165" fontId="11" fillId="0" borderId="9" xfId="1" applyNumberFormat="1" applyFont="1" applyBorder="1" applyAlignment="1">
      <alignment horizontal="right" vertical="center" wrapText="1"/>
    </xf>
    <xf numFmtId="0" fontId="0" fillId="0" borderId="0" xfId="0" applyNumberFormat="1"/>
    <xf numFmtId="0" fontId="8" fillId="0" borderId="20" xfId="0" applyFont="1" applyBorder="1" applyAlignment="1">
      <alignment vertical="center" wrapText="1"/>
    </xf>
    <xf numFmtId="0" fontId="8" fillId="0" borderId="7" xfId="0" applyFont="1" applyBorder="1" applyAlignment="1">
      <alignment vertical="center" wrapText="1"/>
    </xf>
    <xf numFmtId="0" fontId="11" fillId="0" borderId="18" xfId="0" applyFont="1" applyBorder="1" applyAlignment="1">
      <alignment horizontal="right" vertical="center" wrapText="1"/>
    </xf>
    <xf numFmtId="0" fontId="11" fillId="0" borderId="21" xfId="0" applyFont="1" applyBorder="1" applyAlignment="1">
      <alignment horizontal="right" vertical="center" wrapText="1"/>
    </xf>
    <xf numFmtId="0" fontId="0" fillId="0" borderId="0" xfId="0" applyAlignment="1">
      <alignment horizontal="left"/>
    </xf>
    <xf numFmtId="0" fontId="11" fillId="0" borderId="7" xfId="0" applyFont="1" applyBorder="1" applyAlignment="1">
      <alignment horizontal="left" vertical="center" wrapText="1"/>
    </xf>
    <xf numFmtId="0" fontId="8" fillId="0" borderId="7" xfId="0" applyFont="1" applyBorder="1" applyAlignment="1">
      <alignment horizontal="left" vertical="center" wrapText="1"/>
    </xf>
    <xf numFmtId="0" fontId="11" fillId="0" borderId="9" xfId="0" applyFont="1" applyBorder="1" applyAlignment="1">
      <alignment horizontal="left" vertical="center" wrapText="1"/>
    </xf>
    <xf numFmtId="0" fontId="0" fillId="0" borderId="0" xfId="0" applyAlignment="1">
      <alignment horizontal="right"/>
    </xf>
    <xf numFmtId="0" fontId="8" fillId="0" borderId="7" xfId="0" applyFont="1" applyBorder="1" applyAlignment="1">
      <alignment horizontal="right" vertical="center" wrapText="1"/>
    </xf>
    <xf numFmtId="0" fontId="8" fillId="0" borderId="18" xfId="0" applyFont="1" applyBorder="1" applyAlignment="1">
      <alignment horizontal="right" vertical="center" wrapText="1"/>
    </xf>
    <xf numFmtId="4" fontId="11" fillId="0" borderId="7" xfId="0" applyNumberFormat="1"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NumberFormat="1" applyFont="1" applyBorder="1" applyAlignment="1">
      <alignment vertical="center" wrapText="1"/>
    </xf>
    <xf numFmtId="0" fontId="8" fillId="0" borderId="7" xfId="0" applyNumberFormat="1" applyFont="1" applyBorder="1" applyAlignment="1">
      <alignment vertical="center" wrapText="1"/>
    </xf>
    <xf numFmtId="0" fontId="8" fillId="0" borderId="8" xfId="0" applyFont="1" applyBorder="1" applyAlignment="1">
      <alignment vertical="center" wrapText="1"/>
    </xf>
    <xf numFmtId="4" fontId="8" fillId="0" borderId="7" xfId="0" applyNumberFormat="1" applyFont="1" applyBorder="1" applyAlignment="1">
      <alignment vertical="center" wrapText="1"/>
    </xf>
    <xf numFmtId="0" fontId="11" fillId="0" borderId="20" xfId="0" applyFont="1" applyBorder="1" applyAlignment="1">
      <alignment vertical="center" wrapText="1"/>
    </xf>
    <xf numFmtId="0" fontId="11" fillId="0" borderId="9" xfId="0" applyNumberFormat="1" applyFont="1" applyBorder="1" applyAlignment="1">
      <alignment vertical="center" wrapText="1"/>
    </xf>
    <xf numFmtId="0" fontId="11" fillId="0" borderId="22"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2" fontId="11" fillId="0" borderId="7" xfId="0" applyNumberFormat="1" applyFont="1" applyBorder="1" applyAlignment="1">
      <alignment vertical="center" wrapText="1"/>
    </xf>
    <xf numFmtId="2" fontId="11" fillId="0" borderId="9" xfId="0" applyNumberFormat="1" applyFont="1" applyBorder="1" applyAlignment="1">
      <alignment vertical="center" wrapText="1"/>
    </xf>
    <xf numFmtId="3" fontId="11" fillId="0" borderId="8" xfId="0" applyNumberFormat="1" applyFont="1" applyBorder="1" applyAlignment="1">
      <alignment vertical="center" wrapText="1"/>
    </xf>
    <xf numFmtId="3" fontId="11" fillId="0" borderId="8" xfId="0" applyNumberFormat="1" applyFont="1" applyFill="1" applyBorder="1" applyAlignment="1">
      <alignment horizontal="right" vertical="center" wrapText="1"/>
    </xf>
    <xf numFmtId="2" fontId="9" fillId="0" borderId="0" xfId="0" applyNumberFormat="1" applyFont="1"/>
    <xf numFmtId="2" fontId="11" fillId="0" borderId="5" xfId="0" applyNumberFormat="1" applyFont="1" applyBorder="1" applyAlignment="1">
      <alignment horizontal="center" vertical="center" wrapText="1"/>
    </xf>
    <xf numFmtId="0" fontId="11" fillId="0" borderId="7" xfId="0" applyFont="1" applyBorder="1" applyAlignment="1">
      <alignment horizontal="left" wrapText="1"/>
    </xf>
    <xf numFmtId="3" fontId="11" fillId="0" borderId="7" xfId="0" applyNumberFormat="1" applyFont="1" applyBorder="1" applyAlignment="1">
      <alignment horizontal="left" wrapText="1"/>
    </xf>
    <xf numFmtId="0" fontId="11" fillId="0" borderId="8" xfId="0" applyFont="1" applyBorder="1" applyAlignment="1">
      <alignment horizontal="left" wrapText="1"/>
    </xf>
    <xf numFmtId="0" fontId="11" fillId="0" borderId="9" xfId="0" applyFont="1" applyBorder="1" applyAlignment="1">
      <alignment horizontal="left" wrapText="1"/>
    </xf>
    <xf numFmtId="3" fontId="11" fillId="0" borderId="9" xfId="0" applyNumberFormat="1" applyFont="1" applyBorder="1" applyAlignment="1">
      <alignment horizontal="left" wrapText="1"/>
    </xf>
    <xf numFmtId="0" fontId="11" fillId="0" borderId="10" xfId="0" applyFont="1" applyBorder="1" applyAlignment="1">
      <alignment horizontal="left" wrapText="1"/>
    </xf>
    <xf numFmtId="0" fontId="11" fillId="0" borderId="0" xfId="0" applyFont="1" applyFill="1" applyBorder="1" applyAlignment="1">
      <alignment horizontal="left" wrapText="1"/>
    </xf>
    <xf numFmtId="0" fontId="11" fillId="0" borderId="7" xfId="0" applyFont="1" applyFill="1" applyBorder="1" applyAlignment="1">
      <alignment horizontal="left" wrapText="1"/>
    </xf>
    <xf numFmtId="0" fontId="11" fillId="0" borderId="8" xfId="0" applyFont="1" applyFill="1" applyBorder="1" applyAlignment="1">
      <alignment horizontal="left" wrapText="1"/>
    </xf>
    <xf numFmtId="2" fontId="11" fillId="0" borderId="7" xfId="0" applyNumberFormat="1" applyFont="1" applyBorder="1" applyAlignment="1">
      <alignment horizontal="left" wrapText="1"/>
    </xf>
    <xf numFmtId="2" fontId="11" fillId="0" borderId="8" xfId="0" applyNumberFormat="1" applyFont="1" applyBorder="1" applyAlignment="1">
      <alignment horizontal="left" wrapText="1"/>
    </xf>
    <xf numFmtId="0" fontId="0" fillId="0" borderId="0" xfId="0" applyAlignment="1"/>
    <xf numFmtId="3" fontId="9" fillId="0" borderId="0" xfId="0" applyNumberFormat="1" applyFont="1" applyBorder="1"/>
    <xf numFmtId="166" fontId="0" fillId="0" borderId="0" xfId="0" applyNumberFormat="1"/>
    <xf numFmtId="2" fontId="0" fillId="0" borderId="0" xfId="0" applyNumberFormat="1"/>
    <xf numFmtId="167" fontId="0" fillId="0" borderId="0" xfId="1" applyNumberFormat="1" applyFont="1"/>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9" fillId="0" borderId="0" xfId="5"/>
    <xf numFmtId="0" fontId="0" fillId="0" borderId="0" xfId="0" applyFill="1"/>
    <xf numFmtId="0" fontId="6" fillId="5" borderId="4" xfId="0" applyFont="1" applyFill="1" applyBorder="1" applyAlignment="1">
      <alignment horizont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 fillId="0" borderId="0" xfId="0" applyFont="1" applyAlignment="1">
      <alignment horizontal="center"/>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xf>
    <xf numFmtId="0" fontId="8" fillId="0" borderId="19" xfId="0" applyFont="1" applyBorder="1" applyAlignment="1">
      <alignment horizontal="justify" vertical="center"/>
    </xf>
    <xf numFmtId="0" fontId="8" fillId="0" borderId="20" xfId="0" applyFont="1" applyBorder="1" applyAlignment="1">
      <alignment horizontal="justify"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8" fillId="0" borderId="13" xfId="0" applyFont="1" applyBorder="1" applyAlignment="1">
      <alignment horizontal="justify" vertical="center"/>
    </xf>
    <xf numFmtId="0" fontId="8" fillId="0" borderId="7" xfId="0" applyFont="1" applyBorder="1" applyAlignment="1">
      <alignment horizontal="justify" vertical="center"/>
    </xf>
    <xf numFmtId="0" fontId="10" fillId="0" borderId="1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0" xfId="0" applyFont="1" applyAlignment="1">
      <alignment horizontal="center" wrapText="1"/>
    </xf>
    <xf numFmtId="0" fontId="11" fillId="7" borderId="7" xfId="0" applyFont="1" applyFill="1" applyBorder="1" applyAlignment="1">
      <alignment horizontal="right" vertical="center" wrapText="1"/>
    </xf>
    <xf numFmtId="3" fontId="11" fillId="7" borderId="7" xfId="0" applyNumberFormat="1" applyFont="1" applyFill="1" applyBorder="1" applyAlignment="1">
      <alignment horizontal="right" vertical="center" wrapText="1"/>
    </xf>
    <xf numFmtId="3" fontId="11" fillId="0" borderId="7" xfId="0" applyNumberFormat="1" applyFont="1" applyBorder="1" applyAlignment="1">
      <alignment horizontal="right" vertical="center" wrapText="1"/>
    </xf>
    <xf numFmtId="0" fontId="0" fillId="0" borderId="8" xfId="0" applyBorder="1"/>
    <xf numFmtId="3" fontId="11" fillId="0" borderId="9" xfId="0" applyNumberFormat="1" applyFont="1" applyBorder="1" applyAlignment="1">
      <alignment horizontal="right" vertical="center" wrapText="1"/>
    </xf>
    <xf numFmtId="3" fontId="11" fillId="7" borderId="9" xfId="0" applyNumberFormat="1" applyFont="1" applyFill="1" applyBorder="1" applyAlignment="1">
      <alignment horizontal="right" vertical="center" wrapText="1"/>
    </xf>
    <xf numFmtId="9" fontId="11" fillId="0" borderId="10" xfId="0" applyNumberFormat="1" applyFont="1" applyBorder="1" applyAlignment="1">
      <alignment horizontal="right" vertical="center" wrapText="1"/>
    </xf>
    <xf numFmtId="0" fontId="12" fillId="0" borderId="19" xfId="0" applyFont="1" applyBorder="1" applyAlignment="1">
      <alignment horizontal="center" vertical="center" wrapText="1"/>
    </xf>
    <xf numFmtId="0" fontId="14" fillId="0" borderId="7" xfId="0" applyFont="1" applyBorder="1" applyAlignment="1">
      <alignment horizontal="left" vertical="center" wrapText="1"/>
    </xf>
    <xf numFmtId="10" fontId="11" fillId="7" borderId="7" xfId="0" applyNumberFormat="1" applyFont="1" applyFill="1" applyBorder="1" applyAlignment="1">
      <alignment horizontal="right" vertical="center" wrapText="1"/>
    </xf>
    <xf numFmtId="10" fontId="11" fillId="7" borderId="9" xfId="0" applyNumberFormat="1" applyFont="1" applyFill="1" applyBorder="1" applyAlignment="1">
      <alignment horizontal="right" vertical="center" wrapText="1"/>
    </xf>
    <xf numFmtId="0" fontId="0" fillId="0" borderId="7" xfId="0" applyBorder="1"/>
    <xf numFmtId="0" fontId="12" fillId="0" borderId="7" xfId="0" applyFont="1" applyBorder="1" applyAlignment="1">
      <alignment horizontal="right" vertical="center" wrapText="1"/>
    </xf>
    <xf numFmtId="9" fontId="12" fillId="0" borderId="8" xfId="0" applyNumberFormat="1" applyFont="1" applyBorder="1" applyAlignment="1">
      <alignment horizontal="right" vertical="center" wrapText="1"/>
    </xf>
    <xf numFmtId="0" fontId="12" fillId="0" borderId="9" xfId="0" applyFont="1" applyBorder="1" applyAlignment="1">
      <alignment horizontal="right" vertical="center" wrapText="1"/>
    </xf>
    <xf numFmtId="9" fontId="12" fillId="0" borderId="10" xfId="0" applyNumberFormat="1" applyFont="1" applyBorder="1" applyAlignment="1">
      <alignment horizontal="righ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3" fontId="8" fillId="0" borderId="7" xfId="0" applyNumberFormat="1" applyFont="1" applyBorder="1" applyAlignment="1">
      <alignment horizontal="right" vertical="center" wrapText="1"/>
    </xf>
    <xf numFmtId="9" fontId="8" fillId="0" borderId="8" xfId="0" applyNumberFormat="1" applyFont="1" applyBorder="1" applyAlignment="1">
      <alignment horizontal="center" vertical="center" wrapText="1"/>
    </xf>
    <xf numFmtId="9" fontId="8" fillId="0" borderId="0" xfId="0" applyNumberFormat="1" applyFont="1" applyAlignment="1">
      <alignment horizontal="center" vertical="center"/>
    </xf>
    <xf numFmtId="0" fontId="8" fillId="0" borderId="0" xfId="0" applyFont="1" applyAlignment="1">
      <alignment horizontal="right" vertical="center"/>
    </xf>
    <xf numFmtId="3" fontId="8" fillId="0" borderId="11" xfId="0" applyNumberFormat="1" applyFont="1" applyBorder="1" applyAlignment="1">
      <alignment horizontal="right" vertical="center"/>
    </xf>
    <xf numFmtId="0" fontId="10" fillId="0" borderId="9" xfId="0" applyFont="1" applyBorder="1" applyAlignment="1">
      <alignment horizontal="right" vertical="center" wrapText="1"/>
    </xf>
    <xf numFmtId="3" fontId="10" fillId="0" borderId="9" xfId="0" applyNumberFormat="1" applyFont="1" applyBorder="1" applyAlignment="1">
      <alignment horizontal="right" vertical="center" wrapText="1"/>
    </xf>
    <xf numFmtId="9" fontId="10" fillId="0" borderId="10" xfId="0"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vertical="center" wrapText="1"/>
    </xf>
    <xf numFmtId="0" fontId="22" fillId="0" borderId="13" xfId="0" applyFont="1" applyBorder="1" applyAlignment="1">
      <alignment horizontal="right" vertical="center" wrapText="1"/>
    </xf>
    <xf numFmtId="0" fontId="22" fillId="0" borderId="7" xfId="0" applyFont="1" applyBorder="1" applyAlignment="1">
      <alignment horizontal="right" vertical="center" wrapText="1"/>
    </xf>
    <xf numFmtId="3" fontId="8" fillId="0" borderId="14" xfId="0" applyNumberFormat="1" applyFont="1" applyBorder="1" applyAlignment="1">
      <alignment horizontal="right" vertical="center" wrapText="1"/>
    </xf>
    <xf numFmtId="3" fontId="8" fillId="0" borderId="15" xfId="0" applyNumberFormat="1" applyFont="1" applyBorder="1" applyAlignment="1">
      <alignment horizontal="right" vertical="center" wrapText="1"/>
    </xf>
    <xf numFmtId="0" fontId="8" fillId="0" borderId="14" xfId="0" applyFont="1" applyBorder="1" applyAlignment="1">
      <alignment horizontal="right" vertical="center" wrapText="1"/>
    </xf>
    <xf numFmtId="0" fontId="8" fillId="0" borderId="15" xfId="0" applyFont="1" applyBorder="1" applyAlignment="1">
      <alignment horizontal="right" vertical="center" wrapText="1"/>
    </xf>
    <xf numFmtId="9" fontId="8" fillId="0" borderId="16" xfId="0" applyNumberFormat="1" applyFont="1" applyBorder="1" applyAlignment="1">
      <alignment horizontal="center" vertical="center" wrapText="1"/>
    </xf>
    <xf numFmtId="9" fontId="8" fillId="0" borderId="17" xfId="0" applyNumberFormat="1" applyFont="1" applyBorder="1" applyAlignment="1">
      <alignment horizontal="center" vertical="center" wrapText="1"/>
    </xf>
    <xf numFmtId="0" fontId="8" fillId="0" borderId="13" xfId="0" applyFont="1" applyBorder="1" applyAlignment="1">
      <alignment horizontal="right" vertical="center" wrapText="1"/>
    </xf>
    <xf numFmtId="0" fontId="8" fillId="0" borderId="7" xfId="0" applyFont="1" applyBorder="1" applyAlignment="1">
      <alignment horizontal="right" vertical="center" wrapText="1"/>
    </xf>
  </cellXfs>
  <cellStyles count="6">
    <cellStyle name="Comma" xfId="1" builtinId="3"/>
    <cellStyle name="Comma 2" xfId="4" xr:uid="{EA40D9E4-4515-4B57-B671-DDB2A82B83F3}"/>
    <cellStyle name="Normal" xfId="0" builtinId="0"/>
    <cellStyle name="Normal 2" xfId="3" xr:uid="{8299B720-244D-442C-ADEB-AE74A0BE0070}"/>
    <cellStyle name="Normal 3" xfId="5" xr:uid="{CD660CB6-678C-422E-89AE-BB1C5715DE7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4</xdr:col>
      <xdr:colOff>66675</xdr:colOff>
      <xdr:row>4</xdr:row>
      <xdr:rowOff>85725</xdr:rowOff>
    </xdr:from>
    <xdr:to>
      <xdr:col>11</xdr:col>
      <xdr:colOff>367665</xdr:colOff>
      <xdr:row>23</xdr:row>
      <xdr:rowOff>8890</xdr:rowOff>
    </xdr:to>
    <xdr:pic>
      <xdr:nvPicPr>
        <xdr:cNvPr id="2" name="Picture 1">
          <a:extLst>
            <a:ext uri="{FF2B5EF4-FFF2-40B4-BE49-F238E27FC236}">
              <a16:creationId xmlns:a16="http://schemas.microsoft.com/office/drawing/2014/main" id="{2DD3FD64-324F-D2F4-844B-44F47380600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5075" y="781050"/>
          <a:ext cx="4568190" cy="354266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11</xdr:col>
      <xdr:colOff>561340</xdr:colOff>
      <xdr:row>27</xdr:row>
      <xdr:rowOff>140335</xdr:rowOff>
    </xdr:to>
    <xdr:pic>
      <xdr:nvPicPr>
        <xdr:cNvPr id="2" name="Picture 1">
          <a:extLst>
            <a:ext uri="{FF2B5EF4-FFF2-40B4-BE49-F238E27FC236}">
              <a16:creationId xmlns:a16="http://schemas.microsoft.com/office/drawing/2014/main" id="{1D4B3BE2-C052-9919-8ECE-E7CA56BB1B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048000" y="857250"/>
          <a:ext cx="4225290" cy="370903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590550</xdr:colOff>
      <xdr:row>6</xdr:row>
      <xdr:rowOff>120650</xdr:rowOff>
    </xdr:from>
    <xdr:to>
      <xdr:col>10</xdr:col>
      <xdr:colOff>448945</xdr:colOff>
      <xdr:row>24</xdr:row>
      <xdr:rowOff>101600</xdr:rowOff>
    </xdr:to>
    <xdr:pic>
      <xdr:nvPicPr>
        <xdr:cNvPr id="2" name="Picture 1">
          <a:extLst>
            <a:ext uri="{FF2B5EF4-FFF2-40B4-BE49-F238E27FC236}">
              <a16:creationId xmlns:a16="http://schemas.microsoft.com/office/drawing/2014/main" id="{26B03B6B-4123-502F-7794-0C18538B58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3028950" y="1111250"/>
          <a:ext cx="3515995" cy="2895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590551</xdr:colOff>
      <xdr:row>16</xdr:row>
      <xdr:rowOff>9524</xdr:rowOff>
    </xdr:from>
    <xdr:to>
      <xdr:col>15</xdr:col>
      <xdr:colOff>599840</xdr:colOff>
      <xdr:row>60</xdr:row>
      <xdr:rowOff>50799</xdr:rowOff>
    </xdr:to>
    <xdr:pic>
      <xdr:nvPicPr>
        <xdr:cNvPr id="2" name="Picture 1">
          <a:extLst>
            <a:ext uri="{FF2B5EF4-FFF2-40B4-BE49-F238E27FC236}">
              <a16:creationId xmlns:a16="http://schemas.microsoft.com/office/drawing/2014/main" id="{9AD0AE71-4FBA-4B64-8350-EF571EE75937}"/>
            </a:ext>
          </a:extLst>
        </xdr:cNvPr>
        <xdr:cNvPicPr>
          <a:picLocks noChangeAspect="1"/>
        </xdr:cNvPicPr>
      </xdr:nvPicPr>
      <xdr:blipFill>
        <a:blip xmlns:r="http://schemas.openxmlformats.org/officeDocument/2006/relationships" r:embed="rId1"/>
        <a:stretch>
          <a:fillRect/>
        </a:stretch>
      </xdr:blipFill>
      <xdr:spPr>
        <a:xfrm>
          <a:off x="2419351" y="2781299"/>
          <a:ext cx="7327664" cy="7162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473075</xdr:colOff>
      <xdr:row>6</xdr:row>
      <xdr:rowOff>133350</xdr:rowOff>
    </xdr:from>
    <xdr:to>
      <xdr:col>13</xdr:col>
      <xdr:colOff>10160</xdr:colOff>
      <xdr:row>26</xdr:row>
      <xdr:rowOff>2540</xdr:rowOff>
    </xdr:to>
    <xdr:pic>
      <xdr:nvPicPr>
        <xdr:cNvPr id="2" name="Picture 1">
          <a:extLst>
            <a:ext uri="{FF2B5EF4-FFF2-40B4-BE49-F238E27FC236}">
              <a16:creationId xmlns:a16="http://schemas.microsoft.com/office/drawing/2014/main" id="{BDF8259F-42A9-E46F-CD3A-FEDB9944F2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63950" y="1123950"/>
          <a:ext cx="5023485" cy="31045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161925</xdr:colOff>
      <xdr:row>5</xdr:row>
      <xdr:rowOff>47625</xdr:rowOff>
    </xdr:from>
    <xdr:to>
      <xdr:col>20</xdr:col>
      <xdr:colOff>579755</xdr:colOff>
      <xdr:row>26</xdr:row>
      <xdr:rowOff>125095</xdr:rowOff>
    </xdr:to>
    <xdr:pic>
      <xdr:nvPicPr>
        <xdr:cNvPr id="2" name="Picture 1">
          <a:extLst>
            <a:ext uri="{FF2B5EF4-FFF2-40B4-BE49-F238E27FC236}">
              <a16:creationId xmlns:a16="http://schemas.microsoft.com/office/drawing/2014/main" id="{2D54E377-CADD-641C-C84F-5F5E84C12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67525" y="904875"/>
          <a:ext cx="5904230" cy="34778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38099</xdr:colOff>
      <xdr:row>8</xdr:row>
      <xdr:rowOff>25400</xdr:rowOff>
    </xdr:from>
    <xdr:to>
      <xdr:col>18</xdr:col>
      <xdr:colOff>466724</xdr:colOff>
      <xdr:row>29</xdr:row>
      <xdr:rowOff>85033</xdr:rowOff>
    </xdr:to>
    <xdr:pic>
      <xdr:nvPicPr>
        <xdr:cNvPr id="2" name="Picture 1">
          <a:extLst>
            <a:ext uri="{FF2B5EF4-FFF2-40B4-BE49-F238E27FC236}">
              <a16:creationId xmlns:a16="http://schemas.microsoft.com/office/drawing/2014/main" id="{78D5752E-5543-1819-6E1B-67E81FB83C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05299" y="1320800"/>
          <a:ext cx="7134225" cy="34600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95250</xdr:colOff>
      <xdr:row>13</xdr:row>
      <xdr:rowOff>114299</xdr:rowOff>
    </xdr:from>
    <xdr:to>
      <xdr:col>14</xdr:col>
      <xdr:colOff>66675</xdr:colOff>
      <xdr:row>30</xdr:row>
      <xdr:rowOff>8641</xdr:rowOff>
    </xdr:to>
    <xdr:pic>
      <xdr:nvPicPr>
        <xdr:cNvPr id="2" name="Picture 1">
          <a:extLst>
            <a:ext uri="{FF2B5EF4-FFF2-40B4-BE49-F238E27FC236}">
              <a16:creationId xmlns:a16="http://schemas.microsoft.com/office/drawing/2014/main" id="{4C3CCA1E-4537-AB8E-C22D-790E717C35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01150" y="2705099"/>
          <a:ext cx="6724650" cy="26470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66675</xdr:colOff>
      <xdr:row>7</xdr:row>
      <xdr:rowOff>0</xdr:rowOff>
    </xdr:from>
    <xdr:to>
      <xdr:col>15</xdr:col>
      <xdr:colOff>607695</xdr:colOff>
      <xdr:row>28</xdr:row>
      <xdr:rowOff>73660</xdr:rowOff>
    </xdr:to>
    <xdr:pic>
      <xdr:nvPicPr>
        <xdr:cNvPr id="2" name="Picture 1">
          <a:extLst>
            <a:ext uri="{FF2B5EF4-FFF2-40B4-BE49-F238E27FC236}">
              <a16:creationId xmlns:a16="http://schemas.microsoft.com/office/drawing/2014/main" id="{E93B08B8-975E-BEFA-8516-AF4DB1630B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67300" y="1133475"/>
          <a:ext cx="6027420" cy="34740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180975</xdr:colOff>
      <xdr:row>7</xdr:row>
      <xdr:rowOff>9525</xdr:rowOff>
    </xdr:from>
    <xdr:to>
      <xdr:col>12</xdr:col>
      <xdr:colOff>561975</xdr:colOff>
      <xdr:row>30</xdr:row>
      <xdr:rowOff>63500</xdr:rowOff>
    </xdr:to>
    <xdr:pic>
      <xdr:nvPicPr>
        <xdr:cNvPr id="2" name="Picture 1">
          <a:extLst>
            <a:ext uri="{FF2B5EF4-FFF2-40B4-BE49-F238E27FC236}">
              <a16:creationId xmlns:a16="http://schemas.microsoft.com/office/drawing/2014/main" id="{D754AFF5-9175-41B3-8A02-CB7C3986C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8175" y="1162050"/>
          <a:ext cx="3429000" cy="3778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342900</xdr:colOff>
      <xdr:row>5</xdr:row>
      <xdr:rowOff>971550</xdr:rowOff>
    </xdr:from>
    <xdr:to>
      <xdr:col>16</xdr:col>
      <xdr:colOff>151130</xdr:colOff>
      <xdr:row>33</xdr:row>
      <xdr:rowOff>139700</xdr:rowOff>
    </xdr:to>
    <xdr:pic>
      <xdr:nvPicPr>
        <xdr:cNvPr id="3" name="Picture 2">
          <a:extLst>
            <a:ext uri="{FF2B5EF4-FFF2-40B4-BE49-F238E27FC236}">
              <a16:creationId xmlns:a16="http://schemas.microsoft.com/office/drawing/2014/main" id="{505FEC46-9AAD-5A89-8EDB-3313A3208A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0" y="1800225"/>
          <a:ext cx="5904230" cy="47688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180975</xdr:colOff>
      <xdr:row>14</xdr:row>
      <xdr:rowOff>28575</xdr:rowOff>
    </xdr:from>
    <xdr:to>
      <xdr:col>10</xdr:col>
      <xdr:colOff>551180</xdr:colOff>
      <xdr:row>32</xdr:row>
      <xdr:rowOff>114935</xdr:rowOff>
    </xdr:to>
    <xdr:pic>
      <xdr:nvPicPr>
        <xdr:cNvPr id="2" name="Picture 1">
          <a:extLst>
            <a:ext uri="{FF2B5EF4-FFF2-40B4-BE49-F238E27FC236}">
              <a16:creationId xmlns:a16="http://schemas.microsoft.com/office/drawing/2014/main" id="{FAB1D29D-2250-423F-14B5-2D4BCD0C9E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8475" y="2314575"/>
          <a:ext cx="5904230" cy="30010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pdate%20Kiel%20Tracker%20-%20DAC%20member%20financial%20&amp;%20humanitarian%20Aid%20Ukraine%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 members’ financial and huma"/>
      <sheetName val="Sheet2"/>
      <sheetName val=" exchange rate &amp; deflator "/>
      <sheetName val="Loans committed to Ukraine"/>
      <sheetName val="Last year"/>
      <sheetName val="OriginDataKielTracker-April25"/>
    </sheetNames>
    <sheetDataSet>
      <sheetData sheetId="0"/>
      <sheetData sheetId="1"/>
      <sheetData sheetId="2"/>
      <sheetData sheetId="3"/>
      <sheetData sheetId="4"/>
      <sheetData sheetId="5">
        <row r="1">
          <cell r="B1" t="str">
            <v>Country</v>
          </cell>
          <cell r="D1" t="str">
            <v>Financial commitments</v>
          </cell>
          <cell r="E1" t="str">
            <v>Humanitarian commitments</v>
          </cell>
          <cell r="F1" t="str">
            <v>Military commitments</v>
          </cell>
        </row>
        <row r="2">
          <cell r="B2"/>
          <cell r="D2" t="str">
            <v>€ billion</v>
          </cell>
          <cell r="E2" t="str">
            <v>€ billion</v>
          </cell>
          <cell r="F2" t="str">
            <v>€ billion</v>
          </cell>
        </row>
        <row r="3">
          <cell r="B3" t="str">
            <v>Australia</v>
          </cell>
          <cell r="D3">
            <v>0</v>
          </cell>
          <cell r="E3">
            <v>6.8845259622836469E-2</v>
          </cell>
          <cell r="F3">
            <v>0.37864892792560056</v>
          </cell>
        </row>
        <row r="4">
          <cell r="B4" t="str">
            <v>Austria</v>
          </cell>
          <cell r="D4">
            <v>0.04</v>
          </cell>
          <cell r="E4">
            <v>0.72399999999999998</v>
          </cell>
          <cell r="F4">
            <v>3.3281139716114664E-3</v>
          </cell>
        </row>
        <row r="5">
          <cell r="B5" t="str">
            <v>Belgium</v>
          </cell>
          <cell r="D5">
            <v>8.0599999999999995E-3</v>
          </cell>
          <cell r="E5">
            <v>9.5399999999999999E-2</v>
          </cell>
          <cell r="F5">
            <v>0.24105152857000001</v>
          </cell>
        </row>
        <row r="6">
          <cell r="B6" t="str">
            <v>Bulgaria</v>
          </cell>
          <cell r="D6">
            <v>0</v>
          </cell>
          <cell r="E6">
            <v>7.0600000000000003E-4</v>
          </cell>
          <cell r="F6">
            <v>0.23928827078433376</v>
          </cell>
        </row>
        <row r="7">
          <cell r="B7" t="str">
            <v>Canada</v>
          </cell>
          <cell r="D7">
            <v>2.0588041429366331</v>
          </cell>
          <cell r="E7">
            <v>0.35186954148471622</v>
          </cell>
          <cell r="F7">
            <v>1.3807217255634812</v>
          </cell>
        </row>
        <row r="8">
          <cell r="B8" t="str">
            <v>Croatia</v>
          </cell>
          <cell r="D8">
            <v>0</v>
          </cell>
          <cell r="E8">
            <v>9.6257709617113343E-3</v>
          </cell>
          <cell r="F8">
            <v>0.12300000012668919</v>
          </cell>
        </row>
        <row r="9">
          <cell r="B9" t="str">
            <v>Cyprus</v>
          </cell>
          <cell r="D9">
            <v>0</v>
          </cell>
          <cell r="E9">
            <v>3.0000000000000001E-3</v>
          </cell>
          <cell r="F9">
            <v>0</v>
          </cell>
        </row>
        <row r="10">
          <cell r="B10" t="str">
            <v>Czech Republic</v>
          </cell>
          <cell r="D10">
            <v>0</v>
          </cell>
          <cell r="E10">
            <v>0.37096794980376357</v>
          </cell>
          <cell r="F10">
            <v>0.56599359949652628</v>
          </cell>
        </row>
        <row r="11">
          <cell r="B11" t="str">
            <v>Denmark</v>
          </cell>
          <cell r="D11">
            <v>5.7500000000000002E-2</v>
          </cell>
          <cell r="E11">
            <v>9.9168491770238495E-2</v>
          </cell>
          <cell r="F11">
            <v>0.80442919665293455</v>
          </cell>
        </row>
        <row r="12">
          <cell r="B12" t="str">
            <v>Estonia</v>
          </cell>
          <cell r="D12">
            <v>0</v>
          </cell>
          <cell r="E12">
            <v>4.9702280000000001E-3</v>
          </cell>
          <cell r="F12">
            <v>0.30780000000000002</v>
          </cell>
        </row>
        <row r="13">
          <cell r="B13" t="str">
            <v>EU Institutions</v>
          </cell>
          <cell r="D13">
            <v>28.32</v>
          </cell>
          <cell r="E13">
            <v>1.61</v>
          </cell>
          <cell r="F13">
            <v>0</v>
          </cell>
        </row>
        <row r="14">
          <cell r="B14" t="str">
            <v>Finland</v>
          </cell>
          <cell r="D14">
            <v>8.1500000000000003E-2</v>
          </cell>
          <cell r="E14">
            <v>5.1200000000000002E-2</v>
          </cell>
          <cell r="F14">
            <v>0.76670000000000005</v>
          </cell>
        </row>
        <row r="15">
          <cell r="B15" t="str">
            <v>France</v>
          </cell>
          <cell r="D15">
            <v>0.69940000000000002</v>
          </cell>
          <cell r="E15">
            <v>0.39107785145560814</v>
          </cell>
          <cell r="F15">
            <v>0.65290722195736761</v>
          </cell>
        </row>
        <row r="16">
          <cell r="B16" t="str">
            <v>Germany</v>
          </cell>
          <cell r="D16">
            <v>1.3</v>
          </cell>
          <cell r="E16">
            <v>2.496</v>
          </cell>
          <cell r="F16">
            <v>3.5712000000000002</v>
          </cell>
        </row>
        <row r="17">
          <cell r="B17" t="str">
            <v>Greece</v>
          </cell>
          <cell r="D17">
            <v>0</v>
          </cell>
          <cell r="E17">
            <v>0</v>
          </cell>
          <cell r="F17">
            <v>0.18839248446052506</v>
          </cell>
        </row>
        <row r="18">
          <cell r="B18" t="str">
            <v>Hungary</v>
          </cell>
          <cell r="D18">
            <v>0</v>
          </cell>
          <cell r="E18">
            <v>4.709644426212839E-2</v>
          </cell>
          <cell r="F18">
            <v>0</v>
          </cell>
        </row>
        <row r="19">
          <cell r="B19" t="str">
            <v>Ireland</v>
          </cell>
          <cell r="D19">
            <v>2.5000000000000001E-2</v>
          </cell>
          <cell r="E19">
            <v>6.8480649689210499E-2</v>
          </cell>
          <cell r="F19">
            <v>0</v>
          </cell>
        </row>
        <row r="20">
          <cell r="B20" t="str">
            <v>Italy</v>
          </cell>
          <cell r="D20">
            <v>0.31</v>
          </cell>
          <cell r="E20">
            <v>5.1554675758419141E-2</v>
          </cell>
          <cell r="F20">
            <v>0.66091838062565367</v>
          </cell>
        </row>
        <row r="21">
          <cell r="B21" t="str">
            <v>Japan</v>
          </cell>
          <cell r="D21">
            <v>5.6596623063363944</v>
          </cell>
          <cell r="E21">
            <v>0.57300340476853129</v>
          </cell>
          <cell r="F21">
            <v>2.274793580109472E-3</v>
          </cell>
        </row>
        <row r="22">
          <cell r="B22" t="str">
            <v>Latvia</v>
          </cell>
          <cell r="D22">
            <v>1.4999999999999999E-2</v>
          </cell>
          <cell r="E22">
            <v>3.0970529999999998E-3</v>
          </cell>
          <cell r="F22">
            <v>0.37</v>
          </cell>
        </row>
        <row r="23">
          <cell r="B23" t="str">
            <v>Lithuania</v>
          </cell>
          <cell r="D23">
            <v>0.02</v>
          </cell>
          <cell r="E23">
            <v>6.0999999999999999E-2</v>
          </cell>
          <cell r="F23">
            <v>0.40500000000000003</v>
          </cell>
        </row>
        <row r="24">
          <cell r="B24" t="str">
            <v>Luxembourg</v>
          </cell>
          <cell r="D24">
            <v>0</v>
          </cell>
          <cell r="E24">
            <v>4.0000000000000001E-3</v>
          </cell>
          <cell r="F24">
            <v>8.8200000000000001E-2</v>
          </cell>
        </row>
        <row r="25">
          <cell r="B25" t="str">
            <v>Malta</v>
          </cell>
          <cell r="D25">
            <v>0</v>
          </cell>
          <cell r="E25">
            <v>2.0699999999999998E-3</v>
          </cell>
          <cell r="F25">
            <v>0</v>
          </cell>
        </row>
        <row r="26">
          <cell r="B26" t="str">
            <v>Netherlands</v>
          </cell>
          <cell r="D26">
            <v>0.99298232674645137</v>
          </cell>
          <cell r="E26">
            <v>0.58687522033583817</v>
          </cell>
          <cell r="F26">
            <v>2.3584999999999998</v>
          </cell>
        </row>
        <row r="27">
          <cell r="B27" t="str">
            <v>New Zealand</v>
          </cell>
          <cell r="D27">
            <v>0</v>
          </cell>
          <cell r="E27">
            <v>4.1351606805293002E-3</v>
          </cell>
          <cell r="F27">
            <v>1.8000857602062121E-2</v>
          </cell>
        </row>
        <row r="28">
          <cell r="B28" t="str">
            <v>Norway</v>
          </cell>
          <cell r="D28">
            <v>0.9613792342085411</v>
          </cell>
          <cell r="E28">
            <v>0.12927969015069274</v>
          </cell>
          <cell r="F28">
            <v>1.261253560194076</v>
          </cell>
        </row>
        <row r="29">
          <cell r="B29" t="str">
            <v>Poland</v>
          </cell>
          <cell r="D29">
            <v>0.93407260797663827</v>
          </cell>
          <cell r="E29">
            <v>0.17014101493645048</v>
          </cell>
          <cell r="F29">
            <v>2.4227581567214371</v>
          </cell>
        </row>
        <row r="30">
          <cell r="B30" t="str">
            <v>Portugal</v>
          </cell>
          <cell r="D30">
            <v>0.25</v>
          </cell>
          <cell r="E30">
            <v>0.16406194916040448</v>
          </cell>
          <cell r="F30">
            <v>7.0834051193238615E-2</v>
          </cell>
        </row>
        <row r="31">
          <cell r="B31" t="str">
            <v>Korea</v>
          </cell>
          <cell r="D31">
            <v>0</v>
          </cell>
          <cell r="E31">
            <v>0.21337786436589665</v>
          </cell>
          <cell r="F31">
            <v>3.3212728453474341E-3</v>
          </cell>
        </row>
        <row r="32">
          <cell r="B32" t="str">
            <v>Romania</v>
          </cell>
          <cell r="D32">
            <v>0</v>
          </cell>
          <cell r="E32">
            <v>7.5938432878806155E-3</v>
          </cell>
          <cell r="F32">
            <v>3.0000000000000001E-3</v>
          </cell>
        </row>
        <row r="33">
          <cell r="B33" t="str">
            <v>Slovak Republic</v>
          </cell>
          <cell r="D33">
            <v>0</v>
          </cell>
          <cell r="E33">
            <v>8.9999999999999993E-3</v>
          </cell>
          <cell r="F33">
            <v>0.21276819361721866</v>
          </cell>
        </row>
        <row r="34">
          <cell r="B34" t="str">
            <v>Slovenia</v>
          </cell>
          <cell r="D34">
            <v>0</v>
          </cell>
          <cell r="E34">
            <v>4.3666479999999999E-3</v>
          </cell>
          <cell r="F34">
            <v>5.6632617827256704E-2</v>
          </cell>
        </row>
        <row r="35">
          <cell r="B35" t="str">
            <v>Spain</v>
          </cell>
          <cell r="D35">
            <v>0.35420000000000001</v>
          </cell>
          <cell r="E35">
            <v>4.9129428631412925E-2</v>
          </cell>
          <cell r="F35">
            <v>0.3198355453339759</v>
          </cell>
        </row>
        <row r="36">
          <cell r="B36" t="str">
            <v>Sweden</v>
          </cell>
          <cell r="D36">
            <v>0.17438781482747079</v>
          </cell>
          <cell r="E36">
            <v>0.10645115493163274</v>
          </cell>
          <cell r="F36">
            <v>1.1263790852927946</v>
          </cell>
        </row>
        <row r="37">
          <cell r="B37" t="str">
            <v>Switzerland</v>
          </cell>
          <cell r="D37">
            <v>5.8344230962679808E-2</v>
          </cell>
          <cell r="E37">
            <v>0.29574489487979078</v>
          </cell>
          <cell r="F37">
            <v>0</v>
          </cell>
        </row>
        <row r="38">
          <cell r="B38" t="str">
            <v>Turkey</v>
          </cell>
          <cell r="D38">
            <v>0</v>
          </cell>
          <cell r="E38">
            <v>2.3010668893218294E-4</v>
          </cell>
          <cell r="F38">
            <v>5.9767603673810184E-2</v>
          </cell>
        </row>
        <row r="39">
          <cell r="B39" t="str">
            <v>United Kingdom</v>
          </cell>
          <cell r="D39">
            <v>2.9438201633741139</v>
          </cell>
          <cell r="E39">
            <v>0.25448809542423856</v>
          </cell>
          <cell r="F39">
            <v>6.6327336425350039</v>
          </cell>
        </row>
        <row r="40">
          <cell r="B40" t="str">
            <v>United States</v>
          </cell>
          <cell r="D40">
            <v>24.464236014472583</v>
          </cell>
          <cell r="E40">
            <v>3.6279051785879948</v>
          </cell>
          <cell r="F40">
            <v>43.190462937192684</v>
          </cell>
        </row>
        <row r="41">
          <cell r="B41" t="str">
            <v>China</v>
          </cell>
          <cell r="D41">
            <v>0</v>
          </cell>
          <cell r="E41">
            <v>2.0457428092140253E-3</v>
          </cell>
          <cell r="F41">
            <v>0</v>
          </cell>
        </row>
        <row r="42">
          <cell r="B42" t="str">
            <v>Taiwan</v>
          </cell>
          <cell r="D42">
            <v>0</v>
          </cell>
          <cell r="E42">
            <v>6.3549494387234437E-2</v>
          </cell>
          <cell r="F42">
            <v>0</v>
          </cell>
        </row>
        <row r="43">
          <cell r="B43" t="str">
            <v>India</v>
          </cell>
          <cell r="D43">
            <v>0</v>
          </cell>
          <cell r="E43">
            <v>1.8065219408108359E-3</v>
          </cell>
          <cell r="F43">
            <v>0</v>
          </cell>
        </row>
        <row r="44">
          <cell r="B44" t="str">
            <v>Total</v>
          </cell>
          <cell r="D44">
            <v>69.728348841841509</v>
          </cell>
          <cell r="E44">
            <v>12.777315329776117</v>
          </cell>
          <cell r="F44">
            <v>68.486101767743747</v>
          </cell>
        </row>
        <row r="45">
          <cell r="B45"/>
        </row>
        <row r="51">
          <cell r="B51"/>
        </row>
        <row r="53">
          <cell r="B53"/>
        </row>
      </sheetData>
    </sheetDataSet>
  </externalBook>
</externalLink>
</file>

<file path=xl/persons/person.xml><?xml version="1.0" encoding="utf-8"?>
<personList xmlns="http://schemas.microsoft.com/office/spreadsheetml/2018/threadedcomments" xmlns:x="http://schemas.openxmlformats.org/spreadsheetml/2006/main">
  <person displayName="SACHER Maayan, DCD/RREDI" id="{619AB154-04C2-4F0C-A74B-15C750EBC3FA}" userId="S::Maayan.SACHER@oecd.org::717fa2e4-d20a-4784-b3b2-0a8dd0aff3e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9" dT="2023-03-02T00:44:30.92" personId="{619AB154-04C2-4F0C-A74B-15C750EBC3FA}" id="{7E203979-9104-4CA2-A787-1814F90CFCB9}">
    <text>Is this referring to EU (Commission and Council)?</text>
  </threadedComment>
  <threadedComment ref="A38" dT="2023-03-02T01:52:21.63" personId="{619AB154-04C2-4F0C-A74B-15C750EBC3FA}" id="{4CDF07DE-AE59-4FEB-83B4-E6F4EB90019B}">
    <text>Was missing in last year's?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hyperlink" Target="https://doi.org/10.1787/data-00061-en"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oi.org/10.1787/data-00061-e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DC3E2-AC13-446C-BB05-C1B5F0C13C37}">
  <dimension ref="A1:C91"/>
  <sheetViews>
    <sheetView workbookViewId="0">
      <selection activeCell="A3" sqref="A3"/>
    </sheetView>
  </sheetViews>
  <sheetFormatPr defaultRowHeight="12.5" x14ac:dyDescent="0.25"/>
  <sheetData>
    <row r="1" spans="1:3" ht="14" x14ac:dyDescent="0.25">
      <c r="A1" s="1" t="s">
        <v>0</v>
      </c>
    </row>
    <row r="2" spans="1:3" x14ac:dyDescent="0.25">
      <c r="A2" s="118" t="s">
        <v>416</v>
      </c>
    </row>
    <row r="3" spans="1:3" x14ac:dyDescent="0.25">
      <c r="A3" t="s">
        <v>417</v>
      </c>
    </row>
    <row r="5" spans="1:3" ht="14.5" x14ac:dyDescent="0.35">
      <c r="A5" s="117" t="s">
        <v>384</v>
      </c>
      <c r="B5" s="117" t="s">
        <v>385</v>
      </c>
      <c r="C5" s="117" t="s">
        <v>386</v>
      </c>
    </row>
    <row r="6" spans="1:3" ht="14.5" x14ac:dyDescent="0.35">
      <c r="A6" s="117">
        <v>1980</v>
      </c>
      <c r="B6" s="117">
        <v>10.059008991406101</v>
      </c>
      <c r="C6" s="117" t="s">
        <v>93</v>
      </c>
    </row>
    <row r="7" spans="1:3" ht="14.5" x14ac:dyDescent="0.35">
      <c r="A7" s="117">
        <v>1981</v>
      </c>
      <c r="B7" s="117">
        <v>-3.3904692983152098</v>
      </c>
      <c r="C7" s="117" t="s">
        <v>93</v>
      </c>
    </row>
    <row r="8" spans="1:3" ht="14.5" x14ac:dyDescent="0.35">
      <c r="A8" s="117">
        <v>1982</v>
      </c>
      <c r="B8" s="117">
        <v>12.068789004867099</v>
      </c>
      <c r="C8" s="117" t="s">
        <v>93</v>
      </c>
    </row>
    <row r="9" spans="1:3" ht="14.5" x14ac:dyDescent="0.35">
      <c r="A9" s="117">
        <v>1983</v>
      </c>
      <c r="B9" s="117">
        <v>-1.0571380603787499</v>
      </c>
      <c r="C9" s="117" t="s">
        <v>93</v>
      </c>
    </row>
    <row r="10" spans="1:3" ht="14.5" x14ac:dyDescent="0.35">
      <c r="A10" s="117">
        <v>1984</v>
      </c>
      <c r="B10" s="117">
        <v>7.1816033030055202</v>
      </c>
      <c r="C10" s="117" t="s">
        <v>93</v>
      </c>
    </row>
    <row r="11" spans="1:3" ht="14.5" x14ac:dyDescent="0.35">
      <c r="A11" s="117">
        <v>1985</v>
      </c>
      <c r="B11" s="117">
        <v>1.8615191240623401</v>
      </c>
      <c r="C11" s="117" t="s">
        <v>93</v>
      </c>
    </row>
    <row r="12" spans="1:3" ht="14.5" x14ac:dyDescent="0.35">
      <c r="A12" s="117">
        <v>1986</v>
      </c>
      <c r="B12" s="117">
        <v>2.2170525789670501</v>
      </c>
      <c r="C12" s="117" t="s">
        <v>93</v>
      </c>
    </row>
    <row r="13" spans="1:3" ht="14.5" x14ac:dyDescent="0.35">
      <c r="A13" s="117">
        <v>1987</v>
      </c>
      <c r="B13" s="117">
        <v>-2.0901475341488198</v>
      </c>
      <c r="C13" s="117" t="s">
        <v>93</v>
      </c>
    </row>
    <row r="14" spans="1:3" ht="14.5" x14ac:dyDescent="0.35">
      <c r="A14" s="117">
        <v>1988</v>
      </c>
      <c r="B14" s="117">
        <v>7.9747702798958597</v>
      </c>
      <c r="C14" s="117" t="s">
        <v>93</v>
      </c>
    </row>
    <row r="15" spans="1:3" ht="14.5" x14ac:dyDescent="0.35">
      <c r="A15" s="117">
        <v>1989</v>
      </c>
      <c r="B15" s="117">
        <v>-3.1136804089074199</v>
      </c>
      <c r="C15" s="117" t="s">
        <v>93</v>
      </c>
    </row>
    <row r="16" spans="1:3" ht="14.5" x14ac:dyDescent="0.35">
      <c r="A16" s="117">
        <v>1990</v>
      </c>
      <c r="B16" s="117">
        <v>7.3921150072262698</v>
      </c>
      <c r="C16" s="117" t="s">
        <v>93</v>
      </c>
    </row>
    <row r="17" spans="1:3" ht="14.5" x14ac:dyDescent="0.35">
      <c r="A17" s="117">
        <v>1991</v>
      </c>
      <c r="B17" s="117">
        <v>3.3098772268560901</v>
      </c>
      <c r="C17" s="117" t="s">
        <v>93</v>
      </c>
    </row>
    <row r="18" spans="1:3" ht="14.5" x14ac:dyDescent="0.35">
      <c r="A18" s="117">
        <v>1992</v>
      </c>
      <c r="B18" s="117">
        <v>1.4786443199049399</v>
      </c>
      <c r="C18" s="117" t="s">
        <v>93</v>
      </c>
    </row>
    <row r="19" spans="1:3" ht="14.5" x14ac:dyDescent="0.35">
      <c r="A19" s="117">
        <v>1993</v>
      </c>
      <c r="B19" s="117">
        <v>-7.5853843419393199</v>
      </c>
      <c r="C19" s="117" t="s">
        <v>93</v>
      </c>
    </row>
    <row r="20" spans="1:3" ht="14.5" x14ac:dyDescent="0.35">
      <c r="A20" s="117">
        <v>1994</v>
      </c>
      <c r="B20" s="117">
        <v>5.0057751297472003E-2</v>
      </c>
      <c r="C20" s="117" t="s">
        <v>93</v>
      </c>
    </row>
    <row r="21" spans="1:3" ht="14.5" x14ac:dyDescent="0.35">
      <c r="A21" s="117">
        <v>1995</v>
      </c>
      <c r="B21" s="117">
        <v>-10.4300799839507</v>
      </c>
      <c r="C21" s="117" t="s">
        <v>93</v>
      </c>
    </row>
    <row r="22" spans="1:3" ht="14.5" x14ac:dyDescent="0.35">
      <c r="A22" s="117">
        <v>1996</v>
      </c>
      <c r="B22" s="117">
        <v>0.10899282859109199</v>
      </c>
      <c r="C22" s="117" t="s">
        <v>93</v>
      </c>
    </row>
    <row r="23" spans="1:3" ht="14.5" x14ac:dyDescent="0.35">
      <c r="A23" s="117">
        <v>1997</v>
      </c>
      <c r="B23" s="117">
        <v>-6.6188178652105902</v>
      </c>
      <c r="C23" s="117" t="s">
        <v>93</v>
      </c>
    </row>
    <row r="24" spans="1:3" ht="14.5" x14ac:dyDescent="0.35">
      <c r="A24" s="117">
        <v>1998</v>
      </c>
      <c r="B24" s="117">
        <v>9.3480223162473397</v>
      </c>
      <c r="C24" s="117" t="s">
        <v>93</v>
      </c>
    </row>
    <row r="25" spans="1:3" ht="14.5" x14ac:dyDescent="0.35">
      <c r="A25" s="117">
        <v>1999</v>
      </c>
      <c r="B25" s="117">
        <v>0.91868939685810802</v>
      </c>
      <c r="C25" s="117" t="s">
        <v>93</v>
      </c>
    </row>
    <row r="26" spans="1:3" ht="14.5" x14ac:dyDescent="0.35">
      <c r="A26" s="117">
        <v>2000</v>
      </c>
      <c r="B26" s="117">
        <v>4.5250497663284399</v>
      </c>
      <c r="C26" s="117" t="s">
        <v>93</v>
      </c>
    </row>
    <row r="27" spans="1:3" ht="14.5" x14ac:dyDescent="0.35">
      <c r="A27" s="117">
        <v>2001</v>
      </c>
      <c r="B27" s="117">
        <v>2.9484005639315098</v>
      </c>
      <c r="C27" s="117" t="s">
        <v>93</v>
      </c>
    </row>
    <row r="28" spans="1:3" ht="14.5" x14ac:dyDescent="0.35">
      <c r="A28" s="117">
        <v>2002</v>
      </c>
      <c r="B28" s="117">
        <v>7.34077238938149</v>
      </c>
      <c r="C28" s="117" t="s">
        <v>93</v>
      </c>
    </row>
    <row r="29" spans="1:3" ht="14.5" x14ac:dyDescent="0.35">
      <c r="A29" s="117">
        <v>2003</v>
      </c>
      <c r="B29" s="117">
        <v>4.92672910704131</v>
      </c>
      <c r="C29" s="117" t="s">
        <v>93</v>
      </c>
    </row>
    <row r="30" spans="1:3" ht="14.5" x14ac:dyDescent="0.35">
      <c r="A30" s="117">
        <v>2004</v>
      </c>
      <c r="B30" s="117">
        <v>6.1846313945268703</v>
      </c>
      <c r="C30" s="117" t="s">
        <v>93</v>
      </c>
    </row>
    <row r="31" spans="1:3" ht="14.5" x14ac:dyDescent="0.35">
      <c r="A31" s="117">
        <v>2005</v>
      </c>
      <c r="B31" s="117">
        <v>31.556115493420599</v>
      </c>
      <c r="C31" s="117" t="s">
        <v>93</v>
      </c>
    </row>
    <row r="32" spans="1:3" ht="14.5" x14ac:dyDescent="0.35">
      <c r="A32" s="117">
        <v>2006</v>
      </c>
      <c r="B32" s="117">
        <v>-5.4276524063429097</v>
      </c>
      <c r="C32" s="117" t="s">
        <v>93</v>
      </c>
    </row>
    <row r="33" spans="1:3" ht="14.5" x14ac:dyDescent="0.35">
      <c r="A33" s="117">
        <v>2007</v>
      </c>
      <c r="B33" s="117">
        <v>-7.6648341946317</v>
      </c>
      <c r="C33" s="117" t="s">
        <v>93</v>
      </c>
    </row>
    <row r="34" spans="1:3" ht="14.5" x14ac:dyDescent="0.35">
      <c r="A34" s="117">
        <v>2008</v>
      </c>
      <c r="B34" s="117">
        <v>11.602189293114201</v>
      </c>
      <c r="C34" s="117" t="s">
        <v>93</v>
      </c>
    </row>
    <row r="35" spans="1:3" ht="14.5" x14ac:dyDescent="0.35">
      <c r="A35" s="117">
        <v>2009</v>
      </c>
      <c r="B35" s="117">
        <v>1.6130026516862199</v>
      </c>
      <c r="C35" s="117" t="s">
        <v>93</v>
      </c>
    </row>
    <row r="36" spans="1:3" ht="14.5" x14ac:dyDescent="0.35">
      <c r="A36" s="117">
        <v>2010</v>
      </c>
      <c r="B36" s="117">
        <v>5.5333293178727603</v>
      </c>
      <c r="C36" s="117" t="s">
        <v>93</v>
      </c>
    </row>
    <row r="37" spans="1:3" ht="14.5" x14ac:dyDescent="0.35">
      <c r="A37" s="117">
        <v>2011</v>
      </c>
      <c r="B37" s="117">
        <v>-0.85594588111292902</v>
      </c>
      <c r="C37" s="117" t="s">
        <v>93</v>
      </c>
    </row>
    <row r="38" spans="1:3" ht="14.5" x14ac:dyDescent="0.35">
      <c r="A38" s="117">
        <v>2012</v>
      </c>
      <c r="B38" s="117">
        <v>-3.7106488654839</v>
      </c>
      <c r="C38" s="117" t="s">
        <v>93</v>
      </c>
    </row>
    <row r="39" spans="1:3" ht="14.5" x14ac:dyDescent="0.35">
      <c r="A39" s="117">
        <v>2013</v>
      </c>
      <c r="B39" s="117">
        <v>5.1802182676089901</v>
      </c>
      <c r="C39" s="117" t="s">
        <v>93</v>
      </c>
    </row>
    <row r="40" spans="1:3" ht="14.5" x14ac:dyDescent="0.35">
      <c r="A40" s="117">
        <v>2014</v>
      </c>
      <c r="B40" s="117">
        <v>1.7159272143237601</v>
      </c>
      <c r="C40" s="117" t="s">
        <v>93</v>
      </c>
    </row>
    <row r="41" spans="1:3" ht="14.5" x14ac:dyDescent="0.35">
      <c r="A41" s="117">
        <v>2015</v>
      </c>
      <c r="B41" s="117">
        <v>6.2522419487713599</v>
      </c>
      <c r="C41" s="117" t="s">
        <v>93</v>
      </c>
    </row>
    <row r="42" spans="1:3" ht="14.5" x14ac:dyDescent="0.35">
      <c r="A42" s="117">
        <v>2016</v>
      </c>
      <c r="B42" s="117">
        <v>10.8836166582667</v>
      </c>
      <c r="C42" s="117" t="s">
        <v>93</v>
      </c>
    </row>
    <row r="43" spans="1:3" ht="14.5" x14ac:dyDescent="0.35">
      <c r="A43" s="117">
        <v>2017</v>
      </c>
      <c r="B43" s="117">
        <v>-0.31380965995870802</v>
      </c>
      <c r="C43" s="117" t="s">
        <v>93</v>
      </c>
    </row>
    <row r="44" spans="1:3" ht="14.5" x14ac:dyDescent="0.35">
      <c r="A44" s="117">
        <v>2018</v>
      </c>
      <c r="B44" s="117"/>
      <c r="C44" s="117" t="s">
        <v>93</v>
      </c>
    </row>
    <row r="45" spans="1:3" ht="14.5" x14ac:dyDescent="0.35">
      <c r="A45" s="117">
        <v>2019</v>
      </c>
      <c r="B45" s="117">
        <v>0.46289787510223102</v>
      </c>
      <c r="C45" s="117" t="s">
        <v>93</v>
      </c>
    </row>
    <row r="46" spans="1:3" ht="14.5" x14ac:dyDescent="0.35">
      <c r="A46" s="117">
        <v>2020</v>
      </c>
      <c r="B46" s="117">
        <v>4.0984016299069301</v>
      </c>
      <c r="C46" s="117" t="s">
        <v>93</v>
      </c>
    </row>
    <row r="47" spans="1:3" ht="14.5" x14ac:dyDescent="0.35">
      <c r="A47" s="117">
        <v>2021</v>
      </c>
      <c r="B47" s="117">
        <v>7.9535672086991998</v>
      </c>
      <c r="C47" s="117" t="s">
        <v>93</v>
      </c>
    </row>
    <row r="48" spans="1:3" ht="14.5" x14ac:dyDescent="0.35">
      <c r="A48" s="117">
        <v>2022</v>
      </c>
      <c r="B48" s="117">
        <v>13.598961953769001</v>
      </c>
      <c r="C48" s="117" t="s">
        <v>93</v>
      </c>
    </row>
    <row r="49" spans="1:3" ht="14.5" x14ac:dyDescent="0.35">
      <c r="A49" s="117">
        <v>1980</v>
      </c>
      <c r="B49" s="117">
        <v>1.3295159999999999</v>
      </c>
      <c r="C49" s="117" t="s">
        <v>387</v>
      </c>
    </row>
    <row r="50" spans="1:3" ht="14.5" x14ac:dyDescent="0.35">
      <c r="A50" s="117">
        <v>1981</v>
      </c>
      <c r="B50" s="117">
        <v>2.2612489999999998</v>
      </c>
      <c r="C50" s="117" t="s">
        <v>387</v>
      </c>
    </row>
    <row r="51" spans="1:3" ht="14.5" x14ac:dyDescent="0.35">
      <c r="A51" s="117">
        <v>1982</v>
      </c>
      <c r="B51" s="117">
        <v>0.14448900000000001</v>
      </c>
      <c r="C51" s="117" t="s">
        <v>387</v>
      </c>
    </row>
    <row r="52" spans="1:3" ht="14.5" x14ac:dyDescent="0.35">
      <c r="A52" s="117">
        <v>1983</v>
      </c>
      <c r="B52" s="117">
        <v>2.9919630000000002</v>
      </c>
      <c r="C52" s="117" t="s">
        <v>387</v>
      </c>
    </row>
    <row r="53" spans="1:3" ht="14.5" x14ac:dyDescent="0.35">
      <c r="A53" s="117">
        <v>1984</v>
      </c>
      <c r="B53" s="117">
        <v>4.7584710000000001</v>
      </c>
      <c r="C53" s="117" t="s">
        <v>387</v>
      </c>
    </row>
    <row r="54" spans="1:3" ht="14.5" x14ac:dyDescent="0.35">
      <c r="A54" s="117">
        <v>1985</v>
      </c>
      <c r="B54" s="117">
        <v>3.7190409999999998</v>
      </c>
      <c r="C54" s="117" t="s">
        <v>387</v>
      </c>
    </row>
    <row r="55" spans="1:3" ht="14.5" x14ac:dyDescent="0.35">
      <c r="A55" s="117">
        <v>1986</v>
      </c>
      <c r="B55" s="117">
        <v>2.9548000000000001</v>
      </c>
      <c r="C55" s="117" t="s">
        <v>387</v>
      </c>
    </row>
    <row r="56" spans="1:3" ht="14.5" x14ac:dyDescent="0.35">
      <c r="A56" s="117">
        <v>1987</v>
      </c>
      <c r="B56" s="117">
        <v>3.698229</v>
      </c>
      <c r="C56" s="117" t="s">
        <v>387</v>
      </c>
    </row>
    <row r="57" spans="1:3" ht="14.5" x14ac:dyDescent="0.35">
      <c r="A57" s="117">
        <v>1988</v>
      </c>
      <c r="B57" s="117">
        <v>4.5352110000000003</v>
      </c>
      <c r="C57" s="117" t="s">
        <v>387</v>
      </c>
    </row>
    <row r="58" spans="1:3" ht="14.5" x14ac:dyDescent="0.35">
      <c r="A58" s="117">
        <v>1989</v>
      </c>
      <c r="B58" s="117">
        <v>3.8073999999999999</v>
      </c>
      <c r="C58" s="117" t="s">
        <v>387</v>
      </c>
    </row>
    <row r="59" spans="1:3" ht="14.5" x14ac:dyDescent="0.35">
      <c r="A59" s="117">
        <v>1990</v>
      </c>
      <c r="B59" s="117">
        <v>3.0779890000000001</v>
      </c>
      <c r="C59" s="117" t="s">
        <v>387</v>
      </c>
    </row>
    <row r="60" spans="1:3" ht="14.5" x14ac:dyDescent="0.35">
      <c r="A60" s="117">
        <v>1991</v>
      </c>
      <c r="B60" s="117">
        <v>1.535315</v>
      </c>
      <c r="C60" s="117" t="s">
        <v>387</v>
      </c>
    </row>
    <row r="61" spans="1:3" ht="14.5" x14ac:dyDescent="0.35">
      <c r="A61" s="117">
        <v>1992</v>
      </c>
      <c r="B61" s="117">
        <v>2.2938499999999999</v>
      </c>
      <c r="C61" s="117" t="s">
        <v>387</v>
      </c>
    </row>
    <row r="62" spans="1:3" ht="14.5" x14ac:dyDescent="0.35">
      <c r="A62" s="117">
        <v>1993</v>
      </c>
      <c r="B62" s="117">
        <v>1.460313</v>
      </c>
      <c r="C62" s="117" t="s">
        <v>387</v>
      </c>
    </row>
    <row r="63" spans="1:3" ht="14.5" x14ac:dyDescent="0.35">
      <c r="A63" s="117">
        <v>1994</v>
      </c>
      <c r="B63" s="117">
        <v>3.0298699999999998</v>
      </c>
      <c r="C63" s="117" t="s">
        <v>387</v>
      </c>
    </row>
    <row r="64" spans="1:3" ht="14.5" x14ac:dyDescent="0.35">
      <c r="A64" s="117">
        <v>1995</v>
      </c>
      <c r="B64" s="117">
        <v>2.5593340000000002</v>
      </c>
      <c r="C64" s="117" t="s">
        <v>387</v>
      </c>
    </row>
    <row r="65" spans="1:3" ht="14.5" x14ac:dyDescent="0.35">
      <c r="A65" s="117">
        <v>1996</v>
      </c>
      <c r="B65" s="117">
        <v>3.2203560000000002</v>
      </c>
      <c r="C65" s="117" t="s">
        <v>387</v>
      </c>
    </row>
    <row r="66" spans="1:3" ht="14.5" x14ac:dyDescent="0.35">
      <c r="A66" s="117">
        <v>1997</v>
      </c>
      <c r="B66" s="117">
        <v>3.694483</v>
      </c>
      <c r="C66" s="117" t="s">
        <v>387</v>
      </c>
    </row>
    <row r="67" spans="1:3" ht="14.5" x14ac:dyDescent="0.35">
      <c r="A67" s="117">
        <v>1998</v>
      </c>
      <c r="B67" s="117">
        <v>2.8863810000000001</v>
      </c>
      <c r="C67" s="117" t="s">
        <v>387</v>
      </c>
    </row>
    <row r="68" spans="1:3" ht="14.5" x14ac:dyDescent="0.35">
      <c r="A68" s="117">
        <v>1999</v>
      </c>
      <c r="B68" s="117">
        <v>3.2710509999999999</v>
      </c>
      <c r="C68" s="117" t="s">
        <v>387</v>
      </c>
    </row>
    <row r="69" spans="1:3" ht="14.5" x14ac:dyDescent="0.35">
      <c r="A69" s="117">
        <v>2000</v>
      </c>
      <c r="B69" s="117">
        <v>4.1020019999999997</v>
      </c>
      <c r="C69" s="117" t="s">
        <v>387</v>
      </c>
    </row>
    <row r="70" spans="1:3" ht="14.5" x14ac:dyDescent="0.35">
      <c r="A70" s="117">
        <v>2001</v>
      </c>
      <c r="B70" s="117">
        <v>1.3800859999999999</v>
      </c>
      <c r="C70" s="117" t="s">
        <v>387</v>
      </c>
    </row>
    <row r="71" spans="1:3" ht="14.5" x14ac:dyDescent="0.35">
      <c r="A71" s="117">
        <v>2002</v>
      </c>
      <c r="B71" s="117">
        <v>1.6063270000000001</v>
      </c>
      <c r="C71" s="117" t="s">
        <v>387</v>
      </c>
    </row>
    <row r="72" spans="1:3" ht="14.5" x14ac:dyDescent="0.35">
      <c r="A72" s="117">
        <v>2003</v>
      </c>
      <c r="B72" s="117">
        <v>2.110986</v>
      </c>
      <c r="C72" s="117" t="s">
        <v>387</v>
      </c>
    </row>
    <row r="73" spans="1:3" ht="14.5" x14ac:dyDescent="0.35">
      <c r="A73" s="117">
        <v>2004</v>
      </c>
      <c r="B73" s="117">
        <v>3.334152</v>
      </c>
      <c r="C73" s="117" t="s">
        <v>387</v>
      </c>
    </row>
    <row r="74" spans="1:3" ht="14.5" x14ac:dyDescent="0.35">
      <c r="A74" s="117">
        <v>2005</v>
      </c>
      <c r="B74" s="117">
        <v>2.879893</v>
      </c>
      <c r="C74" s="117" t="s">
        <v>387</v>
      </c>
    </row>
    <row r="75" spans="1:3" ht="14.5" x14ac:dyDescent="0.35">
      <c r="A75" s="117">
        <v>2006</v>
      </c>
      <c r="B75" s="117">
        <v>3.1585009999999998</v>
      </c>
      <c r="C75" s="117" t="s">
        <v>387</v>
      </c>
    </row>
    <row r="76" spans="1:3" ht="14.5" x14ac:dyDescent="0.35">
      <c r="A76" s="117">
        <v>2007</v>
      </c>
      <c r="B76" s="117">
        <v>2.716218</v>
      </c>
      <c r="C76" s="117" t="s">
        <v>387</v>
      </c>
    </row>
    <row r="77" spans="1:3" ht="14.5" x14ac:dyDescent="0.35">
      <c r="A77" s="117">
        <v>2008</v>
      </c>
      <c r="B77" s="117">
        <v>0.43567299999999998</v>
      </c>
      <c r="C77" s="117" t="s">
        <v>387</v>
      </c>
    </row>
    <row r="78" spans="1:3" ht="14.5" x14ac:dyDescent="0.35">
      <c r="A78" s="117">
        <v>2009</v>
      </c>
      <c r="B78" s="117">
        <v>-3.4055719999999998</v>
      </c>
      <c r="C78" s="117" t="s">
        <v>387</v>
      </c>
    </row>
    <row r="79" spans="1:3" ht="14.5" x14ac:dyDescent="0.35">
      <c r="A79" s="117">
        <v>2010</v>
      </c>
      <c r="B79" s="117">
        <v>3.110071</v>
      </c>
      <c r="C79" s="117" t="s">
        <v>387</v>
      </c>
    </row>
    <row r="80" spans="1:3" ht="14.5" x14ac:dyDescent="0.35">
      <c r="A80" s="117">
        <v>2011</v>
      </c>
      <c r="B80" s="117">
        <v>2.1067749999999998</v>
      </c>
      <c r="C80" s="117" t="s">
        <v>387</v>
      </c>
    </row>
    <row r="81" spans="1:3" ht="14.5" x14ac:dyDescent="0.35">
      <c r="A81" s="117">
        <v>2012</v>
      </c>
      <c r="B81" s="117">
        <v>1.374625</v>
      </c>
      <c r="C81" s="117" t="s">
        <v>387</v>
      </c>
    </row>
    <row r="82" spans="1:3" ht="14.5" x14ac:dyDescent="0.35">
      <c r="A82" s="117">
        <v>2013</v>
      </c>
      <c r="B82" s="117">
        <v>1.591221</v>
      </c>
      <c r="C82" s="117" t="s">
        <v>387</v>
      </c>
    </row>
    <row r="83" spans="1:3" ht="14.5" x14ac:dyDescent="0.35">
      <c r="A83" s="117">
        <v>2014</v>
      </c>
      <c r="B83" s="117">
        <v>2.1341139999999998</v>
      </c>
      <c r="C83" s="117" t="s">
        <v>387</v>
      </c>
    </row>
    <row r="84" spans="1:3" ht="14.5" x14ac:dyDescent="0.35">
      <c r="A84" s="117">
        <v>2015</v>
      </c>
      <c r="B84" s="117">
        <v>2.5446140000000002</v>
      </c>
      <c r="C84" s="117" t="s">
        <v>387</v>
      </c>
    </row>
    <row r="85" spans="1:3" ht="14.5" x14ac:dyDescent="0.35">
      <c r="A85" s="117">
        <v>2016</v>
      </c>
      <c r="B85" s="117">
        <v>1.8768940000000001</v>
      </c>
      <c r="C85" s="117" t="s">
        <v>387</v>
      </c>
    </row>
    <row r="86" spans="1:3" ht="14.5" x14ac:dyDescent="0.35">
      <c r="A86" s="117">
        <v>2017</v>
      </c>
      <c r="B86" s="117">
        <v>2.6485099999999999</v>
      </c>
      <c r="C86" s="117" t="s">
        <v>387</v>
      </c>
    </row>
    <row r="87" spans="1:3" ht="14.5" x14ac:dyDescent="0.35">
      <c r="A87" s="117">
        <v>2018</v>
      </c>
      <c r="B87" s="117">
        <v>2.3711549999999999</v>
      </c>
      <c r="C87" s="117" t="s">
        <v>387</v>
      </c>
    </row>
    <row r="88" spans="1:3" ht="14.5" x14ac:dyDescent="0.35">
      <c r="A88" s="117">
        <v>2019</v>
      </c>
      <c r="B88" s="117">
        <v>1.654309</v>
      </c>
      <c r="C88" s="117" t="s">
        <v>387</v>
      </c>
    </row>
    <row r="89" spans="1:3" ht="14.5" x14ac:dyDescent="0.35">
      <c r="A89" s="117">
        <v>2020</v>
      </c>
      <c r="B89" s="117">
        <v>-4.2587840000000003</v>
      </c>
      <c r="C89" s="117" t="s">
        <v>387</v>
      </c>
    </row>
    <row r="90" spans="1:3" ht="14.5" x14ac:dyDescent="0.35">
      <c r="A90" s="117">
        <v>2021</v>
      </c>
      <c r="B90" s="117">
        <v>5.6437970000000002</v>
      </c>
      <c r="C90" s="117" t="s">
        <v>387</v>
      </c>
    </row>
    <row r="91" spans="1:3" ht="14.5" x14ac:dyDescent="0.35">
      <c r="A91" s="117">
        <v>2022</v>
      </c>
      <c r="B91" s="117">
        <v>2.9</v>
      </c>
      <c r="C91" s="117" t="s">
        <v>387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E30F-C530-4905-BC2C-78F3FA2E4EB4}">
  <dimension ref="A1:C15"/>
  <sheetViews>
    <sheetView workbookViewId="0">
      <selection activeCell="B22" sqref="B22"/>
    </sheetView>
  </sheetViews>
  <sheetFormatPr defaultRowHeight="12.5" x14ac:dyDescent="0.25"/>
  <cols>
    <col min="2" max="2" width="44" customWidth="1"/>
  </cols>
  <sheetData>
    <row r="1" spans="1:3" ht="14" x14ac:dyDescent="0.25">
      <c r="A1" s="1" t="s">
        <v>58</v>
      </c>
    </row>
    <row r="2" spans="1:3" x14ac:dyDescent="0.25">
      <c r="A2" t="s">
        <v>59</v>
      </c>
    </row>
    <row r="3" spans="1:3" x14ac:dyDescent="0.25">
      <c r="A3" t="s">
        <v>420</v>
      </c>
    </row>
    <row r="6" spans="1:3" x14ac:dyDescent="0.25">
      <c r="A6" t="s">
        <v>384</v>
      </c>
      <c r="B6" t="s">
        <v>386</v>
      </c>
      <c r="C6" t="s">
        <v>385</v>
      </c>
    </row>
    <row r="7" spans="1:3" x14ac:dyDescent="0.25">
      <c r="A7">
        <v>2020</v>
      </c>
      <c r="B7" t="s">
        <v>413</v>
      </c>
      <c r="C7">
        <v>9.3330000000000002</v>
      </c>
    </row>
    <row r="8" spans="1:3" x14ac:dyDescent="0.25">
      <c r="A8">
        <v>2020</v>
      </c>
      <c r="B8" t="s">
        <v>414</v>
      </c>
      <c r="C8">
        <v>3.903</v>
      </c>
    </row>
    <row r="9" spans="1:3" x14ac:dyDescent="0.25">
      <c r="A9">
        <v>2020</v>
      </c>
      <c r="B9" t="s">
        <v>415</v>
      </c>
    </row>
    <row r="10" spans="1:3" x14ac:dyDescent="0.25">
      <c r="A10">
        <v>2021</v>
      </c>
      <c r="B10" t="s">
        <v>413</v>
      </c>
      <c r="C10">
        <v>10.818</v>
      </c>
    </row>
    <row r="11" spans="1:3" x14ac:dyDescent="0.25">
      <c r="A11">
        <v>2021</v>
      </c>
      <c r="B11" t="s">
        <v>414</v>
      </c>
      <c r="C11">
        <v>4.7</v>
      </c>
    </row>
    <row r="12" spans="1:3" x14ac:dyDescent="0.25">
      <c r="A12">
        <v>2021</v>
      </c>
      <c r="B12" t="s">
        <v>415</v>
      </c>
      <c r="C12">
        <v>6.3609999999999998</v>
      </c>
    </row>
    <row r="13" spans="1:3" x14ac:dyDescent="0.25">
      <c r="A13">
        <v>2022</v>
      </c>
      <c r="B13" t="s">
        <v>413</v>
      </c>
      <c r="C13">
        <v>4.8220000000000001</v>
      </c>
    </row>
    <row r="14" spans="1:3" x14ac:dyDescent="0.25">
      <c r="A14">
        <v>2022</v>
      </c>
      <c r="B14" t="s">
        <v>414</v>
      </c>
      <c r="C14">
        <v>5.5510000000000002</v>
      </c>
    </row>
    <row r="15" spans="1:3" x14ac:dyDescent="0.25">
      <c r="A15">
        <v>2022</v>
      </c>
      <c r="B15" t="s">
        <v>415</v>
      </c>
      <c r="C15">
        <v>1.65</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E50AF-BB8D-45FC-86BD-C6A2B768E79F}">
  <dimension ref="A1:C16"/>
  <sheetViews>
    <sheetView workbookViewId="0">
      <selection activeCell="A4" sqref="A4"/>
    </sheetView>
  </sheetViews>
  <sheetFormatPr defaultRowHeight="12.5" x14ac:dyDescent="0.25"/>
  <sheetData>
    <row r="1" spans="1:3" ht="14" x14ac:dyDescent="0.3">
      <c r="A1" s="63" t="s">
        <v>60</v>
      </c>
    </row>
    <row r="2" spans="1:3" x14ac:dyDescent="0.25">
      <c r="A2" t="s">
        <v>435</v>
      </c>
    </row>
    <row r="3" spans="1:3" x14ac:dyDescent="0.25">
      <c r="A3" t="s">
        <v>420</v>
      </c>
    </row>
    <row r="6" spans="1:3" ht="13" x14ac:dyDescent="0.3">
      <c r="B6" s="4" t="s">
        <v>351</v>
      </c>
      <c r="C6" s="4" t="s">
        <v>352</v>
      </c>
    </row>
    <row r="7" spans="1:3" x14ac:dyDescent="0.25">
      <c r="A7" t="s">
        <v>343</v>
      </c>
      <c r="B7">
        <v>1445883.72323821</v>
      </c>
      <c r="C7">
        <v>0.3076478924417842</v>
      </c>
    </row>
    <row r="8" spans="1:3" x14ac:dyDescent="0.25">
      <c r="A8" t="s">
        <v>344</v>
      </c>
      <c r="B8">
        <v>538882.19741848705</v>
      </c>
      <c r="C8">
        <v>0.1146606533054399</v>
      </c>
    </row>
    <row r="9" spans="1:3" x14ac:dyDescent="0.25">
      <c r="A9" t="s">
        <v>345</v>
      </c>
      <c r="B9">
        <v>485860.34092474519</v>
      </c>
      <c r="C9">
        <v>0.10337892840496324</v>
      </c>
    </row>
    <row r="10" spans="1:3" x14ac:dyDescent="0.25">
      <c r="A10" t="s">
        <v>346</v>
      </c>
      <c r="B10">
        <v>354528.46970943501</v>
      </c>
      <c r="C10">
        <v>7.5434791030391371E-2</v>
      </c>
    </row>
    <row r="11" spans="1:3" x14ac:dyDescent="0.25">
      <c r="A11" t="s">
        <v>347</v>
      </c>
      <c r="B11">
        <v>353639.93511603499</v>
      </c>
      <c r="C11">
        <v>7.5245733092586434E-2</v>
      </c>
    </row>
    <row r="12" spans="1:3" x14ac:dyDescent="0.25">
      <c r="A12" t="s">
        <v>348</v>
      </c>
      <c r="B12">
        <v>403158.35961855005</v>
      </c>
      <c r="C12">
        <v>8.5782015291764713E-2</v>
      </c>
    </row>
    <row r="13" spans="1:3" x14ac:dyDescent="0.25">
      <c r="A13" t="s">
        <v>349</v>
      </c>
      <c r="B13">
        <v>794555.05399293907</v>
      </c>
      <c r="C13">
        <v>0.16906144239762191</v>
      </c>
    </row>
    <row r="14" spans="1:3" x14ac:dyDescent="0.25">
      <c r="A14" t="s">
        <v>132</v>
      </c>
      <c r="B14">
        <v>231212.76247321401</v>
      </c>
      <c r="C14">
        <v>4.9196292853493924E-2</v>
      </c>
    </row>
    <row r="15" spans="1:3" x14ac:dyDescent="0.25">
      <c r="A15" t="s">
        <v>135</v>
      </c>
      <c r="B15">
        <v>92079.672188694705</v>
      </c>
      <c r="C15">
        <v>1.9592251181954293E-2</v>
      </c>
    </row>
    <row r="16" spans="1:3" x14ac:dyDescent="0.25">
      <c r="A16" t="s">
        <v>92</v>
      </c>
      <c r="B16">
        <v>4699800.5146803102</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91BCE-3F7D-4C07-A307-FA9A9554A23E}">
  <dimension ref="A1:H16"/>
  <sheetViews>
    <sheetView topLeftCell="A4" workbookViewId="0">
      <selection activeCell="M10" sqref="M10"/>
    </sheetView>
  </sheetViews>
  <sheetFormatPr defaultRowHeight="12.5" x14ac:dyDescent="0.25"/>
  <sheetData>
    <row r="1" spans="1:8" ht="14" x14ac:dyDescent="0.25">
      <c r="A1" s="1" t="s">
        <v>332</v>
      </c>
    </row>
    <row r="2" spans="1:8" x14ac:dyDescent="0.25">
      <c r="A2" t="s">
        <v>436</v>
      </c>
    </row>
    <row r="4" spans="1:8" x14ac:dyDescent="0.25">
      <c r="B4" s="74" t="s">
        <v>353</v>
      </c>
      <c r="C4" s="74" t="s">
        <v>354</v>
      </c>
      <c r="D4" s="74" t="s">
        <v>355</v>
      </c>
      <c r="E4" s="74" t="s">
        <v>356</v>
      </c>
      <c r="F4" s="74" t="s">
        <v>357</v>
      </c>
      <c r="G4" s="74" t="s">
        <v>358</v>
      </c>
    </row>
    <row r="5" spans="1:8" x14ac:dyDescent="0.25">
      <c r="A5" t="s">
        <v>359</v>
      </c>
      <c r="B5" s="113">
        <v>10722.524895</v>
      </c>
      <c r="C5" s="113">
        <v>0</v>
      </c>
      <c r="D5" s="113">
        <v>10061.388073125634</v>
      </c>
      <c r="E5" s="113">
        <v>426.26663287436577</v>
      </c>
      <c r="F5" s="113">
        <v>9567.0808709788216</v>
      </c>
      <c r="G5" s="113">
        <v>561.37594402117702</v>
      </c>
      <c r="H5" s="114"/>
    </row>
    <row r="6" spans="1:8" x14ac:dyDescent="0.25">
      <c r="A6" t="s">
        <v>360</v>
      </c>
      <c r="B6" s="113">
        <v>13428.438337</v>
      </c>
      <c r="C6" s="113">
        <v>0</v>
      </c>
      <c r="D6" s="113">
        <v>12799.152134861286</v>
      </c>
      <c r="E6" s="113">
        <v>5453.0500841387129</v>
      </c>
      <c r="F6" s="113">
        <v>12361.727706672296</v>
      </c>
      <c r="G6" s="113">
        <v>13198.164313327707</v>
      </c>
      <c r="H6" s="114"/>
    </row>
    <row r="7" spans="1:8" x14ac:dyDescent="0.25">
      <c r="A7" t="s">
        <v>361</v>
      </c>
      <c r="B7" s="113">
        <v>22176.248972000001</v>
      </c>
      <c r="C7" s="113">
        <v>0</v>
      </c>
      <c r="D7" s="113">
        <v>20191.419070042586</v>
      </c>
      <c r="E7" s="113">
        <v>3666.7121289574147</v>
      </c>
      <c r="F7" s="113">
        <v>19210.458394740857</v>
      </c>
      <c r="G7" s="113">
        <v>2553.807669259143</v>
      </c>
      <c r="H7" s="114"/>
    </row>
    <row r="8" spans="1:8" x14ac:dyDescent="0.25">
      <c r="A8" t="s">
        <v>362</v>
      </c>
      <c r="B8" s="113">
        <v>20096.208801000001</v>
      </c>
      <c r="C8" s="113">
        <v>0</v>
      </c>
      <c r="D8" s="113">
        <v>17011.662567243769</v>
      </c>
      <c r="E8" s="113">
        <v>1383.1461227562324</v>
      </c>
      <c r="F8" s="113">
        <v>18341.712027007539</v>
      </c>
      <c r="G8" s="113">
        <v>1095.1075379924637</v>
      </c>
      <c r="H8" s="114"/>
    </row>
    <row r="9" spans="1:8" x14ac:dyDescent="0.25">
      <c r="A9" t="s">
        <v>363</v>
      </c>
      <c r="B9" s="113">
        <v>8011.3149039999998</v>
      </c>
      <c r="C9" s="113">
        <v>0</v>
      </c>
      <c r="D9" s="113">
        <v>8619.0022962993953</v>
      </c>
      <c r="E9" s="113">
        <v>642.51236070060372</v>
      </c>
      <c r="F9" s="113">
        <v>7905.4851585202523</v>
      </c>
      <c r="G9" s="113">
        <v>460.96534947974806</v>
      </c>
      <c r="H9" s="114"/>
    </row>
    <row r="10" spans="1:8" x14ac:dyDescent="0.25">
      <c r="A10" t="s">
        <v>364</v>
      </c>
      <c r="B10" s="113">
        <v>11448.641938000001</v>
      </c>
      <c r="C10" s="113">
        <v>0</v>
      </c>
      <c r="D10" s="113">
        <v>10933.934785547835</v>
      </c>
      <c r="E10" s="113">
        <v>1362.7415584521643</v>
      </c>
      <c r="F10" s="113">
        <v>11124.917647380849</v>
      </c>
      <c r="G10" s="113">
        <v>1208.4641266191497</v>
      </c>
      <c r="H10" s="114"/>
    </row>
    <row r="11" spans="1:8" x14ac:dyDescent="0.25">
      <c r="A11" t="s">
        <v>365</v>
      </c>
      <c r="B11" s="113">
        <v>2636.961143</v>
      </c>
      <c r="C11" s="113">
        <v>0</v>
      </c>
      <c r="D11" s="113">
        <v>2061.5202280861668</v>
      </c>
      <c r="E11" s="113">
        <v>1889.391912913833</v>
      </c>
      <c r="F11" s="113">
        <v>2048.9534036290488</v>
      </c>
      <c r="G11" s="113">
        <v>1537.878800370951</v>
      </c>
      <c r="H11" s="114"/>
    </row>
    <row r="12" spans="1:8" x14ac:dyDescent="0.25">
      <c r="A12" t="s">
        <v>366</v>
      </c>
      <c r="B12" s="113">
        <v>241.181825</v>
      </c>
      <c r="C12" s="113">
        <v>0</v>
      </c>
      <c r="D12" s="113">
        <v>976.81909662304747</v>
      </c>
      <c r="E12" s="113">
        <v>207.08924637695264</v>
      </c>
      <c r="F12" s="113">
        <v>903.08948416367082</v>
      </c>
      <c r="G12" s="113">
        <v>0.17738883632923366</v>
      </c>
      <c r="H12" s="114"/>
    </row>
    <row r="13" spans="1:8" x14ac:dyDescent="0.25">
      <c r="A13" t="s">
        <v>367</v>
      </c>
      <c r="B13" s="113">
        <v>18045.570317999998</v>
      </c>
      <c r="C13" s="113">
        <v>0</v>
      </c>
      <c r="D13" s="113">
        <v>16385.641725143392</v>
      </c>
      <c r="E13" s="113">
        <v>1969.7489448566068</v>
      </c>
      <c r="F13" s="113">
        <v>20617.363888805936</v>
      </c>
      <c r="G13" s="113">
        <v>1249.6487031940619</v>
      </c>
      <c r="H13" s="114"/>
    </row>
    <row r="14" spans="1:8" x14ac:dyDescent="0.25">
      <c r="A14" t="s">
        <v>368</v>
      </c>
      <c r="B14" s="113">
        <v>21417.806937999994</v>
      </c>
      <c r="C14" s="113">
        <v>0</v>
      </c>
      <c r="D14" s="113">
        <v>20162.978172144882</v>
      </c>
      <c r="E14" s="113">
        <v>138.85189485510986</v>
      </c>
      <c r="F14" s="113">
        <v>19794.991662829285</v>
      </c>
      <c r="G14" s="113">
        <v>3.3014251707145013</v>
      </c>
      <c r="H14" s="113"/>
    </row>
    <row r="15" spans="1:8" x14ac:dyDescent="0.25">
      <c r="B15" s="113"/>
      <c r="C15" s="113"/>
      <c r="D15" s="113"/>
      <c r="E15" s="113"/>
      <c r="F15" s="113"/>
      <c r="G15" s="113"/>
      <c r="H15" s="114"/>
    </row>
    <row r="16" spans="1:8" x14ac:dyDescent="0.25">
      <c r="B16" s="113"/>
      <c r="C16" s="113"/>
      <c r="D16" s="113"/>
      <c r="E16" s="113"/>
      <c r="F16" s="113"/>
      <c r="G16" s="113"/>
      <c r="H16" s="114"/>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C76B6-EC6B-4878-BE10-CEAE049CD505}">
  <dimension ref="A1:F19"/>
  <sheetViews>
    <sheetView workbookViewId="0">
      <selection activeCell="G21" sqref="G21"/>
    </sheetView>
  </sheetViews>
  <sheetFormatPr defaultRowHeight="12.5" x14ac:dyDescent="0.25"/>
  <cols>
    <col min="3" max="3" width="19.453125" customWidth="1"/>
    <col min="4" max="4" width="9.26953125" bestFit="1" customWidth="1"/>
    <col min="6" max="6" width="23.26953125" customWidth="1"/>
    <col min="7" max="7" width="30.26953125" customWidth="1"/>
  </cols>
  <sheetData>
    <row r="1" spans="1:6" ht="14" x14ac:dyDescent="0.3">
      <c r="A1" s="62" t="s">
        <v>61</v>
      </c>
    </row>
    <row r="2" spans="1:6" x14ac:dyDescent="0.25">
      <c r="A2" t="s">
        <v>65</v>
      </c>
    </row>
    <row r="3" spans="1:6" x14ac:dyDescent="0.25">
      <c r="A3" t="s">
        <v>62</v>
      </c>
    </row>
    <row r="6" spans="1:6" ht="13" thickBot="1" x14ac:dyDescent="0.3"/>
    <row r="7" spans="1:6" ht="13.5" thickTop="1" thickBot="1" x14ac:dyDescent="0.3">
      <c r="B7" s="148" t="s">
        <v>64</v>
      </c>
      <c r="C7" s="148"/>
      <c r="D7" s="148"/>
      <c r="E7" s="148"/>
      <c r="F7" s="148"/>
    </row>
    <row r="8" spans="1:6" ht="69.5" thickBot="1" x14ac:dyDescent="0.3">
      <c r="B8" s="75" t="s">
        <v>41</v>
      </c>
      <c r="C8" s="151" t="s">
        <v>63</v>
      </c>
      <c r="D8" s="42" t="s">
        <v>164</v>
      </c>
      <c r="E8" s="42" t="s">
        <v>168</v>
      </c>
      <c r="F8" s="51" t="s">
        <v>169</v>
      </c>
    </row>
    <row r="9" spans="1:6" ht="13" thickBot="1" x14ac:dyDescent="0.3">
      <c r="B9" s="75" t="s">
        <v>16</v>
      </c>
      <c r="C9" s="152">
        <v>1583563</v>
      </c>
      <c r="D9" s="153">
        <v>5859</v>
      </c>
      <c r="E9" s="45">
        <v>0.02</v>
      </c>
      <c r="F9" s="46">
        <v>0.65</v>
      </c>
    </row>
    <row r="10" spans="1:6" ht="13" thickBot="1" x14ac:dyDescent="0.3">
      <c r="B10" s="75" t="s">
        <v>12</v>
      </c>
      <c r="C10" s="152">
        <v>1056628</v>
      </c>
      <c r="D10" s="153">
        <v>136241</v>
      </c>
      <c r="E10" s="45">
        <v>0.08</v>
      </c>
      <c r="F10" s="46">
        <v>0.13</v>
      </c>
    </row>
    <row r="11" spans="1:6" ht="23.5" thickBot="1" x14ac:dyDescent="0.3">
      <c r="B11" s="75" t="s">
        <v>22</v>
      </c>
      <c r="C11" s="152">
        <v>504352</v>
      </c>
      <c r="D11" s="153">
        <v>1039</v>
      </c>
      <c r="E11" s="45">
        <v>0.02</v>
      </c>
      <c r="F11" s="46">
        <v>0.65</v>
      </c>
    </row>
    <row r="12" spans="1:6" ht="13" thickBot="1" x14ac:dyDescent="0.3">
      <c r="B12" s="75" t="s">
        <v>10</v>
      </c>
      <c r="C12" s="152">
        <v>270000</v>
      </c>
      <c r="D12" s="153">
        <v>258933</v>
      </c>
      <c r="E12" s="45">
        <v>0.1</v>
      </c>
      <c r="F12" s="46">
        <v>0.12</v>
      </c>
    </row>
    <row r="13" spans="1:6" ht="23.5" thickBot="1" x14ac:dyDescent="0.3">
      <c r="B13" s="75" t="s">
        <v>13</v>
      </c>
      <c r="C13" s="152">
        <v>201000</v>
      </c>
      <c r="D13" s="153">
        <v>36321</v>
      </c>
      <c r="E13" s="45">
        <v>0.09</v>
      </c>
      <c r="F13" s="46">
        <v>0.28999999999999998</v>
      </c>
    </row>
    <row r="14" spans="1:6" ht="13" thickBot="1" x14ac:dyDescent="0.3">
      <c r="B14" s="158" t="s">
        <v>437</v>
      </c>
      <c r="C14" s="158"/>
      <c r="D14" s="158"/>
      <c r="E14" s="158"/>
      <c r="F14" s="158"/>
    </row>
    <row r="15" spans="1:6" ht="13" thickBot="1" x14ac:dyDescent="0.3">
      <c r="B15" s="75" t="s">
        <v>10</v>
      </c>
      <c r="C15" s="153">
        <v>270000</v>
      </c>
      <c r="D15" s="152">
        <v>258933</v>
      </c>
      <c r="E15" s="45">
        <v>0.1</v>
      </c>
      <c r="F15" s="46">
        <v>0.12</v>
      </c>
    </row>
    <row r="16" spans="1:6" ht="13" thickBot="1" x14ac:dyDescent="0.3">
      <c r="B16" s="75" t="s">
        <v>12</v>
      </c>
      <c r="C16" s="153">
        <v>1056628</v>
      </c>
      <c r="D16" s="152">
        <v>136241</v>
      </c>
      <c r="E16" s="45">
        <v>0.08</v>
      </c>
      <c r="F16" s="46">
        <v>0.13</v>
      </c>
    </row>
    <row r="17" spans="2:6" ht="13" thickBot="1" x14ac:dyDescent="0.3">
      <c r="B17" s="75" t="s">
        <v>18</v>
      </c>
      <c r="C17" s="153">
        <v>118994</v>
      </c>
      <c r="D17" s="152">
        <v>90499</v>
      </c>
      <c r="E17" s="45">
        <v>7.0000000000000007E-2</v>
      </c>
      <c r="F17" s="46">
        <v>0.09</v>
      </c>
    </row>
    <row r="18" spans="2:6" ht="13" thickBot="1" x14ac:dyDescent="0.3">
      <c r="B18" s="75" t="s">
        <v>21</v>
      </c>
      <c r="C18" s="153">
        <v>173829</v>
      </c>
      <c r="D18" s="152">
        <v>57694</v>
      </c>
      <c r="E18" s="45">
        <v>0.06</v>
      </c>
      <c r="F18" s="46">
        <v>0.2</v>
      </c>
    </row>
    <row r="19" spans="2:6" ht="23.5" thickBot="1" x14ac:dyDescent="0.3">
      <c r="B19" s="77" t="s">
        <v>13</v>
      </c>
      <c r="C19" s="155">
        <v>201000</v>
      </c>
      <c r="D19" s="156">
        <v>36321</v>
      </c>
      <c r="E19" s="55">
        <v>0.09</v>
      </c>
      <c r="F19" s="157">
        <v>0.28999999999999998</v>
      </c>
    </row>
  </sheetData>
  <mergeCells count="2">
    <mergeCell ref="B7:F7"/>
    <mergeCell ref="B14:F1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B6A18-464C-40B1-8CCC-E3ED9510A6A7}">
  <dimension ref="A1:K15"/>
  <sheetViews>
    <sheetView workbookViewId="0">
      <selection activeCell="D19" sqref="D19"/>
    </sheetView>
  </sheetViews>
  <sheetFormatPr defaultRowHeight="12.5" x14ac:dyDescent="0.25"/>
  <sheetData>
    <row r="1" spans="1:11" ht="14" x14ac:dyDescent="0.25">
      <c r="A1" s="1" t="s">
        <v>104</v>
      </c>
    </row>
    <row r="2" spans="1:11" x14ac:dyDescent="0.25">
      <c r="A2" t="s">
        <v>105</v>
      </c>
    </row>
    <row r="3" spans="1:11" x14ac:dyDescent="0.25">
      <c r="A3" t="s">
        <v>106</v>
      </c>
    </row>
    <row r="5" spans="1:11" ht="13" thickBot="1" x14ac:dyDescent="0.3"/>
    <row r="6" spans="1:11" ht="13.5" customHeight="1" thickTop="1" thickBot="1" x14ac:dyDescent="0.3">
      <c r="C6" s="115"/>
      <c r="D6" s="115"/>
      <c r="E6" s="129" t="s">
        <v>107</v>
      </c>
      <c r="F6" s="130"/>
      <c r="G6" s="129" t="s">
        <v>108</v>
      </c>
      <c r="H6" s="131"/>
      <c r="I6" s="131"/>
      <c r="J6" s="130"/>
      <c r="K6" s="116"/>
    </row>
    <row r="7" spans="1:11" ht="99" customHeight="1" thickBot="1" x14ac:dyDescent="0.3">
      <c r="C7" s="76" t="s">
        <v>109</v>
      </c>
      <c r="D7" s="39" t="s">
        <v>110</v>
      </c>
      <c r="E7" s="39" t="s">
        <v>111</v>
      </c>
      <c r="F7" s="39" t="s">
        <v>438</v>
      </c>
      <c r="G7" s="39" t="s">
        <v>112</v>
      </c>
      <c r="H7" s="39" t="s">
        <v>113</v>
      </c>
      <c r="I7" s="39" t="s">
        <v>114</v>
      </c>
      <c r="J7" s="39" t="s">
        <v>115</v>
      </c>
      <c r="K7" s="40" t="s">
        <v>116</v>
      </c>
    </row>
    <row r="8" spans="1:11" ht="13" thickBot="1" x14ac:dyDescent="0.3">
      <c r="C8" s="75" t="s">
        <v>117</v>
      </c>
      <c r="D8" s="42" t="s">
        <v>118</v>
      </c>
      <c r="E8" s="43">
        <v>0.28999999999999998</v>
      </c>
      <c r="F8" s="43">
        <v>0.24</v>
      </c>
      <c r="G8" s="42" t="s">
        <v>119</v>
      </c>
      <c r="H8" s="43">
        <v>0.18</v>
      </c>
      <c r="I8" s="43">
        <v>0.14299999999999999</v>
      </c>
      <c r="J8" s="43">
        <v>0.155</v>
      </c>
      <c r="K8" s="44">
        <v>0.23799999999999999</v>
      </c>
    </row>
    <row r="9" spans="1:11" ht="35" thickBot="1" x14ac:dyDescent="0.3">
      <c r="C9" s="159" t="s">
        <v>120</v>
      </c>
      <c r="D9" s="151" t="s">
        <v>121</v>
      </c>
      <c r="E9" s="160">
        <v>0.33800000000000002</v>
      </c>
      <c r="F9" s="160">
        <v>0.27800000000000002</v>
      </c>
      <c r="G9" s="42" t="s">
        <v>122</v>
      </c>
      <c r="H9" s="43">
        <v>0.17399999999999999</v>
      </c>
      <c r="I9" s="43">
        <v>0.17699999999999999</v>
      </c>
      <c r="J9" s="43">
        <v>0.157</v>
      </c>
      <c r="K9" s="44">
        <v>0.214</v>
      </c>
    </row>
    <row r="10" spans="1:11" ht="13" thickBot="1" x14ac:dyDescent="0.3">
      <c r="C10" s="75" t="s">
        <v>123</v>
      </c>
      <c r="D10" s="42" t="s">
        <v>124</v>
      </c>
      <c r="E10" s="43">
        <v>4.5999999999999999E-2</v>
      </c>
      <c r="F10" s="43">
        <v>3.95E-2</v>
      </c>
      <c r="G10" s="42" t="s">
        <v>125</v>
      </c>
      <c r="H10" s="43">
        <v>0.24399999999999999</v>
      </c>
      <c r="I10" s="45">
        <v>0.14000000000000001</v>
      </c>
      <c r="J10" s="43">
        <v>0.13300000000000001</v>
      </c>
      <c r="K10" s="46">
        <v>0.05</v>
      </c>
    </row>
    <row r="11" spans="1:11" ht="13" thickBot="1" x14ac:dyDescent="0.3">
      <c r="C11" s="75" t="s">
        <v>126</v>
      </c>
      <c r="D11" s="42" t="s">
        <v>127</v>
      </c>
      <c r="E11" s="43">
        <v>4.7E-2</v>
      </c>
      <c r="F11" s="43">
        <v>2.4E-2</v>
      </c>
      <c r="G11" s="42" t="s">
        <v>128</v>
      </c>
      <c r="H11" s="43">
        <v>0.20599999999999999</v>
      </c>
      <c r="I11" s="43">
        <v>3.7999999999999999E-2</v>
      </c>
      <c r="J11" s="43">
        <v>3.4000000000000002E-2</v>
      </c>
      <c r="K11" s="44">
        <v>0.23200000000000001</v>
      </c>
    </row>
    <row r="12" spans="1:11" ht="23.5" thickBot="1" x14ac:dyDescent="0.3">
      <c r="C12" s="159" t="s">
        <v>129</v>
      </c>
      <c r="D12" s="42" t="s">
        <v>130</v>
      </c>
      <c r="E12" s="43">
        <v>0.19</v>
      </c>
      <c r="F12" s="43">
        <v>0.23400000000000001</v>
      </c>
      <c r="G12" s="42" t="s">
        <v>131</v>
      </c>
      <c r="H12" s="160">
        <v>0.17399999999999999</v>
      </c>
      <c r="I12" s="43">
        <v>0.14499999999999999</v>
      </c>
      <c r="J12" s="43">
        <v>0.126</v>
      </c>
      <c r="K12" s="44">
        <v>8.6999999999999994E-2</v>
      </c>
    </row>
    <row r="13" spans="1:11" ht="13" thickBot="1" x14ac:dyDescent="0.3">
      <c r="C13" s="75" t="s">
        <v>132</v>
      </c>
      <c r="D13" s="42" t="s">
        <v>133</v>
      </c>
      <c r="E13" s="43">
        <v>0.27300000000000002</v>
      </c>
      <c r="F13" s="43">
        <v>0.22800000000000001</v>
      </c>
      <c r="G13" s="151" t="s">
        <v>134</v>
      </c>
      <c r="H13" s="43">
        <v>0.41299999999999998</v>
      </c>
      <c r="I13" s="43">
        <v>6.0999999999999999E-2</v>
      </c>
      <c r="J13" s="43">
        <v>5.0999999999999997E-2</v>
      </c>
      <c r="K13" s="44">
        <v>1.4999999999999999E-2</v>
      </c>
    </row>
    <row r="14" spans="1:11" ht="13" thickBot="1" x14ac:dyDescent="0.3">
      <c r="C14" s="77" t="s">
        <v>135</v>
      </c>
      <c r="D14" s="47" t="s">
        <v>136</v>
      </c>
      <c r="E14" s="48">
        <v>1.6000000000000001E-3</v>
      </c>
      <c r="F14" s="48">
        <v>8.0000000000000004E-4</v>
      </c>
      <c r="G14" s="47" t="s">
        <v>137</v>
      </c>
      <c r="H14" s="48">
        <v>0.255</v>
      </c>
      <c r="I14" s="161">
        <v>0.27900000000000003</v>
      </c>
      <c r="J14" s="161">
        <v>0.19700000000000001</v>
      </c>
      <c r="K14" s="49">
        <v>0.02</v>
      </c>
    </row>
    <row r="15" spans="1:11" ht="13" thickTop="1" x14ac:dyDescent="0.25"/>
  </sheetData>
  <mergeCells count="2">
    <mergeCell ref="E6:F6"/>
    <mergeCell ref="G6:J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B29A6-3564-4E44-BFE4-A71B5909950D}">
  <dimension ref="A1:E25"/>
  <sheetViews>
    <sheetView workbookViewId="0">
      <selection activeCell="J23" sqref="J23"/>
    </sheetView>
  </sheetViews>
  <sheetFormatPr defaultRowHeight="12.5" x14ac:dyDescent="0.25"/>
  <cols>
    <col min="1" max="1" width="14.453125" customWidth="1"/>
  </cols>
  <sheetData>
    <row r="1" spans="1:5" ht="14" x14ac:dyDescent="0.3">
      <c r="A1" s="62" t="s">
        <v>439</v>
      </c>
    </row>
    <row r="2" spans="1:5" x14ac:dyDescent="0.25">
      <c r="A2" t="s">
        <v>420</v>
      </c>
    </row>
    <row r="5" spans="1:5" ht="13" thickBot="1" x14ac:dyDescent="0.3"/>
    <row r="6" spans="1:5" ht="69" customHeight="1" thickTop="1" thickBot="1" x14ac:dyDescent="0.3">
      <c r="A6" s="115"/>
      <c r="B6" s="115" t="s">
        <v>369</v>
      </c>
      <c r="C6" s="115" t="s">
        <v>370</v>
      </c>
      <c r="D6" s="115" t="s">
        <v>371</v>
      </c>
      <c r="E6" s="116" t="s">
        <v>440</v>
      </c>
    </row>
    <row r="7" spans="1:5" ht="13" thickBot="1" x14ac:dyDescent="0.3">
      <c r="A7" s="39"/>
      <c r="B7" s="167" t="s">
        <v>372</v>
      </c>
      <c r="C7" s="168"/>
      <c r="D7" s="169"/>
      <c r="E7" s="40" t="s">
        <v>373</v>
      </c>
    </row>
    <row r="8" spans="1:5" ht="13" thickBot="1" x14ac:dyDescent="0.3">
      <c r="A8" s="41" t="s">
        <v>14</v>
      </c>
      <c r="B8" s="42">
        <v>0.9</v>
      </c>
      <c r="C8" s="42">
        <v>0.1</v>
      </c>
      <c r="D8" s="42">
        <v>0.8</v>
      </c>
      <c r="E8" s="46">
        <v>0.18</v>
      </c>
    </row>
    <row r="9" spans="1:5" ht="13" thickBot="1" x14ac:dyDescent="0.3">
      <c r="A9" s="41" t="s">
        <v>10</v>
      </c>
      <c r="B9" s="42">
        <v>4.8</v>
      </c>
      <c r="C9" s="42">
        <v>4</v>
      </c>
      <c r="D9" s="42">
        <v>0.8</v>
      </c>
      <c r="E9" s="46">
        <v>0.18</v>
      </c>
    </row>
    <row r="10" spans="1:5" ht="13" thickBot="1" x14ac:dyDescent="0.3">
      <c r="A10" s="41" t="s">
        <v>12</v>
      </c>
      <c r="B10" s="42">
        <v>1.3</v>
      </c>
      <c r="C10" s="42">
        <v>0.7</v>
      </c>
      <c r="D10" s="42">
        <v>0.6</v>
      </c>
      <c r="E10" s="46">
        <v>0.13</v>
      </c>
    </row>
    <row r="11" spans="1:5" ht="13" thickBot="1" x14ac:dyDescent="0.3">
      <c r="A11" s="41" t="s">
        <v>11</v>
      </c>
      <c r="B11" s="42">
        <v>0.7</v>
      </c>
      <c r="C11" s="42">
        <v>0.2</v>
      </c>
      <c r="D11" s="42">
        <v>0.5</v>
      </c>
      <c r="E11" s="46">
        <v>0.11</v>
      </c>
    </row>
    <row r="12" spans="1:5" ht="13" thickBot="1" x14ac:dyDescent="0.3">
      <c r="A12" s="41" t="s">
        <v>18</v>
      </c>
      <c r="B12" s="42">
        <v>0.7</v>
      </c>
      <c r="C12" s="42">
        <v>0.3</v>
      </c>
      <c r="D12" s="42">
        <v>0.4</v>
      </c>
      <c r="E12" s="46">
        <v>0.08</v>
      </c>
    </row>
    <row r="13" spans="1:5" ht="13" thickBot="1" x14ac:dyDescent="0.3">
      <c r="A13" s="41" t="s">
        <v>374</v>
      </c>
      <c r="B13" s="42">
        <v>2.6</v>
      </c>
      <c r="C13" s="42">
        <v>1.1000000000000001</v>
      </c>
      <c r="D13" s="42">
        <v>1.5</v>
      </c>
      <c r="E13" s="46">
        <v>0.32</v>
      </c>
    </row>
    <row r="14" spans="1:5" ht="13" thickBot="1" x14ac:dyDescent="0.3">
      <c r="A14" s="50" t="s">
        <v>375</v>
      </c>
      <c r="B14" s="163">
        <v>11.1</v>
      </c>
      <c r="C14" s="163">
        <v>6.4</v>
      </c>
      <c r="D14" s="163">
        <v>4.7</v>
      </c>
      <c r="E14" s="164">
        <v>1</v>
      </c>
    </row>
    <row r="15" spans="1:5" ht="13" thickBot="1" x14ac:dyDescent="0.3">
      <c r="A15" s="41"/>
      <c r="B15" s="42"/>
      <c r="C15" s="42"/>
      <c r="D15" s="42"/>
      <c r="E15" s="51"/>
    </row>
    <row r="16" spans="1:5" ht="23.5" thickBot="1" x14ac:dyDescent="0.3">
      <c r="A16" s="41" t="s">
        <v>376</v>
      </c>
      <c r="B16" s="42">
        <v>1</v>
      </c>
      <c r="C16" s="42" t="s">
        <v>39</v>
      </c>
      <c r="D16" s="42">
        <v>1</v>
      </c>
      <c r="E16" s="46">
        <v>0.48</v>
      </c>
    </row>
    <row r="17" spans="1:5" ht="13" thickBot="1" x14ac:dyDescent="0.3">
      <c r="A17" s="41" t="s">
        <v>42</v>
      </c>
      <c r="B17" s="42">
        <v>0.8</v>
      </c>
      <c r="C17" s="42" t="s">
        <v>39</v>
      </c>
      <c r="D17" s="42">
        <v>0.8</v>
      </c>
      <c r="E17" s="46">
        <v>0.38</v>
      </c>
    </row>
    <row r="18" spans="1:5" ht="23.5" thickBot="1" x14ac:dyDescent="0.3">
      <c r="A18" s="41" t="s">
        <v>377</v>
      </c>
      <c r="B18" s="42">
        <v>0.3</v>
      </c>
      <c r="C18" s="42" t="s">
        <v>39</v>
      </c>
      <c r="D18" s="42">
        <v>0.3</v>
      </c>
      <c r="E18" s="46">
        <v>0.14000000000000001</v>
      </c>
    </row>
    <row r="19" spans="1:5" ht="13" thickBot="1" x14ac:dyDescent="0.3">
      <c r="A19" s="50" t="s">
        <v>378</v>
      </c>
      <c r="B19" s="163">
        <v>2.2000000000000002</v>
      </c>
      <c r="C19" s="163" t="s">
        <v>39</v>
      </c>
      <c r="D19" s="163">
        <v>2.2000000000000002</v>
      </c>
      <c r="E19" s="164">
        <v>1</v>
      </c>
    </row>
    <row r="20" spans="1:5" ht="13" thickBot="1" x14ac:dyDescent="0.3">
      <c r="A20" s="41"/>
      <c r="B20" s="42"/>
      <c r="C20" s="42"/>
      <c r="D20" s="42"/>
      <c r="E20" s="51"/>
    </row>
    <row r="21" spans="1:5" ht="13" thickBot="1" x14ac:dyDescent="0.3">
      <c r="A21" s="41" t="s">
        <v>379</v>
      </c>
      <c r="B21" s="42">
        <v>0.2</v>
      </c>
      <c r="C21" s="42" t="s">
        <v>39</v>
      </c>
      <c r="D21" s="42">
        <v>0.2</v>
      </c>
      <c r="E21" s="46">
        <v>0.54</v>
      </c>
    </row>
    <row r="22" spans="1:5" ht="13" thickBot="1" x14ac:dyDescent="0.3">
      <c r="A22" s="41" t="s">
        <v>380</v>
      </c>
      <c r="B22" s="42">
        <v>0.1</v>
      </c>
      <c r="C22" s="42" t="s">
        <v>39</v>
      </c>
      <c r="D22" s="42">
        <v>0.1</v>
      </c>
      <c r="E22" s="46">
        <v>0.3</v>
      </c>
    </row>
    <row r="23" spans="1:5" ht="23.5" thickBot="1" x14ac:dyDescent="0.3">
      <c r="A23" s="41" t="s">
        <v>381</v>
      </c>
      <c r="B23" s="42">
        <v>0.1</v>
      </c>
      <c r="C23" s="42" t="s">
        <v>39</v>
      </c>
      <c r="D23" s="42">
        <v>0.1</v>
      </c>
      <c r="E23" s="46">
        <v>0.16</v>
      </c>
    </row>
    <row r="24" spans="1:5" ht="23.5" thickBot="1" x14ac:dyDescent="0.3">
      <c r="A24" s="54" t="s">
        <v>382</v>
      </c>
      <c r="B24" s="165">
        <v>0.4</v>
      </c>
      <c r="C24" s="165" t="s">
        <v>39</v>
      </c>
      <c r="D24" s="165">
        <v>0.4</v>
      </c>
      <c r="E24" s="166">
        <v>1</v>
      </c>
    </row>
    <row r="25" spans="1:5" ht="13" thickTop="1" x14ac:dyDescent="0.25"/>
  </sheetData>
  <mergeCells count="1">
    <mergeCell ref="B7:D7"/>
  </mergeCells>
  <hyperlinks>
    <hyperlink ref="A2" r:id="rId1" display="https://doi.org/10.1787/data-00061-en" xr:uid="{FFBB4E43-35AC-4FD3-B88A-2E678D75937F}"/>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4B819-7C71-44DE-93E8-BD8B034F057F}">
  <dimension ref="A1:J23"/>
  <sheetViews>
    <sheetView workbookViewId="0">
      <selection activeCell="F31" sqref="F31"/>
    </sheetView>
  </sheetViews>
  <sheetFormatPr defaultRowHeight="12.5" x14ac:dyDescent="0.25"/>
  <cols>
    <col min="6" max="6" width="17.1796875" customWidth="1"/>
  </cols>
  <sheetData>
    <row r="1" spans="1:10" ht="14" x14ac:dyDescent="0.3">
      <c r="A1" s="62" t="s">
        <v>66</v>
      </c>
    </row>
    <row r="2" spans="1:10" x14ac:dyDescent="0.25">
      <c r="A2" t="s">
        <v>67</v>
      </c>
    </row>
    <row r="3" spans="1:10" x14ac:dyDescent="0.25">
      <c r="A3" t="s">
        <v>441</v>
      </c>
    </row>
    <row r="4" spans="1:10" x14ac:dyDescent="0.25">
      <c r="A4" t="s">
        <v>350</v>
      </c>
    </row>
    <row r="5" spans="1:10" ht="13" thickBot="1" x14ac:dyDescent="0.3"/>
    <row r="6" spans="1:10" ht="39.5" customHeight="1" thickTop="1" x14ac:dyDescent="0.25">
      <c r="D6" s="178"/>
      <c r="E6" s="180" t="s">
        <v>68</v>
      </c>
      <c r="F6" s="180" t="s">
        <v>69</v>
      </c>
      <c r="G6" s="180" t="s">
        <v>70</v>
      </c>
      <c r="H6" s="180" t="s">
        <v>71</v>
      </c>
      <c r="I6" s="182" t="s">
        <v>72</v>
      </c>
      <c r="J6" s="184" t="s">
        <v>73</v>
      </c>
    </row>
    <row r="7" spans="1:10" ht="13" thickBot="1" x14ac:dyDescent="0.3">
      <c r="D7" s="179"/>
      <c r="E7" s="181"/>
      <c r="F7" s="181"/>
      <c r="G7" s="181"/>
      <c r="H7" s="181"/>
      <c r="I7" s="183"/>
      <c r="J7" s="185"/>
    </row>
    <row r="8" spans="1:10" ht="13" thickBot="1" x14ac:dyDescent="0.3">
      <c r="D8" s="79" t="s">
        <v>74</v>
      </c>
      <c r="E8" s="79">
        <v>636</v>
      </c>
      <c r="F8" s="79">
        <v>565</v>
      </c>
      <c r="G8" s="79">
        <v>5</v>
      </c>
      <c r="H8" s="170">
        <v>1206</v>
      </c>
      <c r="I8" s="170">
        <v>5308</v>
      </c>
      <c r="J8" s="171">
        <v>0.23</v>
      </c>
    </row>
    <row r="9" spans="1:10" ht="13" thickBot="1" x14ac:dyDescent="0.3">
      <c r="D9" s="79" t="s">
        <v>75</v>
      </c>
      <c r="E9" s="79">
        <v>812</v>
      </c>
      <c r="F9" s="79">
        <v>88</v>
      </c>
      <c r="G9" s="79">
        <v>4</v>
      </c>
      <c r="H9" s="79">
        <v>904</v>
      </c>
      <c r="I9" s="79">
        <v>976</v>
      </c>
      <c r="J9" s="172">
        <v>0.93</v>
      </c>
    </row>
    <row r="10" spans="1:10" ht="13" thickBot="1" x14ac:dyDescent="0.3">
      <c r="D10" s="79" t="s">
        <v>76</v>
      </c>
      <c r="E10" s="79">
        <v>648</v>
      </c>
      <c r="F10" s="79">
        <v>78</v>
      </c>
      <c r="G10" s="79">
        <v>2</v>
      </c>
      <c r="H10" s="79">
        <v>729</v>
      </c>
      <c r="I10" s="170">
        <v>1557</v>
      </c>
      <c r="J10" s="172">
        <v>0.47</v>
      </c>
    </row>
    <row r="11" spans="1:10" ht="13" thickBot="1" x14ac:dyDescent="0.3">
      <c r="D11" s="79" t="s">
        <v>77</v>
      </c>
      <c r="E11" s="79">
        <v>514</v>
      </c>
      <c r="F11" s="173">
        <v>179</v>
      </c>
      <c r="G11" s="79">
        <v>0</v>
      </c>
      <c r="H11" s="79">
        <v>693</v>
      </c>
      <c r="I11" s="170">
        <v>1453</v>
      </c>
      <c r="J11" s="172">
        <v>0.48</v>
      </c>
    </row>
    <row r="12" spans="1:10" ht="13" thickBot="1" x14ac:dyDescent="0.3">
      <c r="D12" s="79" t="s">
        <v>78</v>
      </c>
      <c r="E12" s="79">
        <v>643</v>
      </c>
      <c r="F12" s="79">
        <v>41</v>
      </c>
      <c r="G12" s="79">
        <v>1</v>
      </c>
      <c r="H12" s="79">
        <v>686</v>
      </c>
      <c r="I12" s="170">
        <v>2485</v>
      </c>
      <c r="J12" s="171">
        <v>0.28000000000000003</v>
      </c>
    </row>
    <row r="13" spans="1:10" ht="13" thickBot="1" x14ac:dyDescent="0.3">
      <c r="D13" s="79" t="s">
        <v>79</v>
      </c>
      <c r="E13" s="79">
        <v>80</v>
      </c>
      <c r="F13" s="79">
        <v>511</v>
      </c>
      <c r="G13" s="79">
        <v>4</v>
      </c>
      <c r="H13" s="79">
        <v>595</v>
      </c>
      <c r="I13" s="170">
        <v>2836</v>
      </c>
      <c r="J13" s="171">
        <v>0.21</v>
      </c>
    </row>
    <row r="14" spans="1:10" ht="13" thickBot="1" x14ac:dyDescent="0.3">
      <c r="D14" s="79" t="s">
        <v>80</v>
      </c>
      <c r="E14" s="79">
        <v>321</v>
      </c>
      <c r="F14" s="79">
        <v>254</v>
      </c>
      <c r="G14" s="79">
        <v>10</v>
      </c>
      <c r="H14" s="79">
        <v>584</v>
      </c>
      <c r="I14" s="170">
        <v>3364</v>
      </c>
      <c r="J14" s="171">
        <v>0.17</v>
      </c>
    </row>
    <row r="15" spans="1:10" ht="13" thickBot="1" x14ac:dyDescent="0.3">
      <c r="D15" s="79" t="s">
        <v>81</v>
      </c>
      <c r="E15" s="79">
        <v>69</v>
      </c>
      <c r="F15" s="79">
        <v>473</v>
      </c>
      <c r="G15" s="79">
        <v>2</v>
      </c>
      <c r="H15" s="79">
        <v>545</v>
      </c>
      <c r="I15" s="170">
        <v>2342</v>
      </c>
      <c r="J15" s="171">
        <v>0.23</v>
      </c>
    </row>
    <row r="16" spans="1:10" ht="23.5" thickBot="1" x14ac:dyDescent="0.3">
      <c r="D16" s="79" t="s">
        <v>82</v>
      </c>
      <c r="E16" s="79">
        <v>460</v>
      </c>
      <c r="F16" s="79">
        <v>53</v>
      </c>
      <c r="G16" s="79">
        <v>0</v>
      </c>
      <c r="H16" s="79">
        <v>512</v>
      </c>
      <c r="I16" s="170">
        <v>1164</v>
      </c>
      <c r="J16" s="171">
        <v>0.44</v>
      </c>
    </row>
    <row r="17" spans="4:10" ht="13" thickBot="1" x14ac:dyDescent="0.3">
      <c r="D17" s="79" t="s">
        <v>83</v>
      </c>
      <c r="E17" s="79">
        <v>278</v>
      </c>
      <c r="F17" s="79">
        <v>208</v>
      </c>
      <c r="G17" s="79">
        <v>0</v>
      </c>
      <c r="H17" s="79">
        <v>486</v>
      </c>
      <c r="I17" s="170">
        <v>2231</v>
      </c>
      <c r="J17" s="171">
        <v>0.22</v>
      </c>
    </row>
    <row r="18" spans="4:10" x14ac:dyDescent="0.25">
      <c r="D18" s="186" t="s">
        <v>84</v>
      </c>
      <c r="E18" s="188">
        <v>4460</v>
      </c>
      <c r="F18" s="188">
        <v>2451</v>
      </c>
      <c r="G18" s="190">
        <v>30</v>
      </c>
      <c r="H18" s="188">
        <v>6941</v>
      </c>
      <c r="I18" s="188">
        <v>23716</v>
      </c>
      <c r="J18" s="192">
        <v>0.28999999999999998</v>
      </c>
    </row>
    <row r="19" spans="4:10" ht="13" thickBot="1" x14ac:dyDescent="0.3">
      <c r="D19" s="187"/>
      <c r="E19" s="189"/>
      <c r="F19" s="189"/>
      <c r="G19" s="191"/>
      <c r="H19" s="189"/>
      <c r="I19" s="189"/>
      <c r="J19" s="193"/>
    </row>
    <row r="20" spans="4:10" ht="25.5" customHeight="1" x14ac:dyDescent="0.25">
      <c r="D20" s="194" t="s">
        <v>85</v>
      </c>
      <c r="E20" s="174">
        <v>15049</v>
      </c>
      <c r="F20" s="188">
        <v>9657</v>
      </c>
      <c r="G20" s="190">
        <v>479</v>
      </c>
      <c r="H20" s="174">
        <v>25185</v>
      </c>
      <c r="I20" s="188">
        <v>182541</v>
      </c>
      <c r="J20" s="172">
        <v>0.14000000000000001</v>
      </c>
    </row>
    <row r="21" spans="4:10" ht="13" thickBot="1" x14ac:dyDescent="0.3">
      <c r="D21" s="195"/>
      <c r="E21" s="162"/>
      <c r="F21" s="189"/>
      <c r="G21" s="191"/>
      <c r="H21" s="162"/>
      <c r="I21" s="189"/>
      <c r="J21" s="154"/>
    </row>
    <row r="22" spans="4:10" ht="35" thickBot="1" x14ac:dyDescent="0.3">
      <c r="D22" s="175" t="s">
        <v>86</v>
      </c>
      <c r="E22" s="176">
        <v>19509</v>
      </c>
      <c r="F22" s="176">
        <v>12108</v>
      </c>
      <c r="G22" s="175">
        <v>509</v>
      </c>
      <c r="H22" s="176">
        <v>32127</v>
      </c>
      <c r="I22" s="176">
        <v>206257</v>
      </c>
      <c r="J22" s="177">
        <v>0.16</v>
      </c>
    </row>
    <row r="23" spans="4:10" ht="13" thickTop="1" x14ac:dyDescent="0.25"/>
  </sheetData>
  <mergeCells count="18">
    <mergeCell ref="D20:D21"/>
    <mergeCell ref="F20:F21"/>
    <mergeCell ref="G20:G21"/>
    <mergeCell ref="I20:I21"/>
    <mergeCell ref="J6:J7"/>
    <mergeCell ref="D18:D19"/>
    <mergeCell ref="E18:E19"/>
    <mergeCell ref="F18:F19"/>
    <mergeCell ref="G18:G19"/>
    <mergeCell ref="H18:H19"/>
    <mergeCell ref="I18:I19"/>
    <mergeCell ref="J18:J19"/>
    <mergeCell ref="D6:D7"/>
    <mergeCell ref="E6:E7"/>
    <mergeCell ref="F6:F7"/>
    <mergeCell ref="G6:G7"/>
    <mergeCell ref="H6:H7"/>
    <mergeCell ref="I6:I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1291D-839D-4338-8DB7-F0ACDBF3A029}">
  <dimension ref="A1:L24"/>
  <sheetViews>
    <sheetView workbookViewId="0">
      <selection activeCell="A3" sqref="A3"/>
    </sheetView>
  </sheetViews>
  <sheetFormatPr defaultRowHeight="12.5" x14ac:dyDescent="0.25"/>
  <sheetData>
    <row r="1" spans="1:12" ht="14" x14ac:dyDescent="0.3">
      <c r="A1" s="62" t="s">
        <v>333</v>
      </c>
    </row>
    <row r="2" spans="1:12" x14ac:dyDescent="0.25">
      <c r="A2" t="s">
        <v>383</v>
      </c>
    </row>
    <row r="3" spans="1:12" x14ac:dyDescent="0.25">
      <c r="A3" t="s">
        <v>436</v>
      </c>
    </row>
    <row r="4" spans="1:12" ht="13" thickBot="1" x14ac:dyDescent="0.3"/>
    <row r="5" spans="1:12" ht="13.5" thickTop="1" thickBot="1" x14ac:dyDescent="0.3">
      <c r="B5" s="22"/>
      <c r="C5" s="147" t="s">
        <v>87</v>
      </c>
      <c r="D5" s="148"/>
      <c r="E5" s="148"/>
      <c r="F5" s="148"/>
      <c r="G5" s="148"/>
      <c r="H5" s="148"/>
      <c r="I5" s="148"/>
      <c r="J5" s="148"/>
      <c r="K5" s="149"/>
      <c r="L5" s="23"/>
    </row>
    <row r="6" spans="1:12" ht="13" thickBot="1" x14ac:dyDescent="0.3">
      <c r="B6" s="24"/>
      <c r="C6" s="25">
        <v>2019</v>
      </c>
      <c r="D6" s="25">
        <v>2020</v>
      </c>
      <c r="E6" s="25">
        <v>2021</v>
      </c>
      <c r="F6" s="25">
        <v>2020</v>
      </c>
      <c r="G6" s="25">
        <v>2021</v>
      </c>
      <c r="H6" s="25" t="s">
        <v>88</v>
      </c>
      <c r="I6" s="25" t="s">
        <v>89</v>
      </c>
      <c r="J6" s="25" t="s">
        <v>88</v>
      </c>
      <c r="K6" s="25" t="s">
        <v>89</v>
      </c>
      <c r="L6" s="26" t="s">
        <v>90</v>
      </c>
    </row>
    <row r="7" spans="1:12" x14ac:dyDescent="0.25">
      <c r="B7" s="145"/>
      <c r="C7" s="132" t="s">
        <v>91</v>
      </c>
      <c r="D7" s="27" t="s">
        <v>92</v>
      </c>
      <c r="E7" s="27" t="s">
        <v>92</v>
      </c>
      <c r="F7" s="132" t="s">
        <v>94</v>
      </c>
      <c r="G7" s="132" t="s">
        <v>94</v>
      </c>
      <c r="H7" s="132" t="s">
        <v>95</v>
      </c>
      <c r="I7" s="27" t="s">
        <v>92</v>
      </c>
      <c r="J7" s="132" t="s">
        <v>94</v>
      </c>
      <c r="K7" s="132" t="s">
        <v>94</v>
      </c>
      <c r="L7" s="134" t="s">
        <v>94</v>
      </c>
    </row>
    <row r="8" spans="1:12" ht="23.5" thickBot="1" x14ac:dyDescent="0.3">
      <c r="B8" s="146"/>
      <c r="C8" s="133"/>
      <c r="D8" s="28" t="s">
        <v>93</v>
      </c>
      <c r="E8" s="28" t="s">
        <v>93</v>
      </c>
      <c r="F8" s="133"/>
      <c r="G8" s="133"/>
      <c r="H8" s="133"/>
      <c r="I8" s="28" t="s">
        <v>96</v>
      </c>
      <c r="J8" s="133"/>
      <c r="K8" s="133"/>
      <c r="L8" s="135"/>
    </row>
    <row r="9" spans="1:12" ht="13" thickBot="1" x14ac:dyDescent="0.3">
      <c r="B9" s="24"/>
      <c r="C9" s="139" t="s">
        <v>97</v>
      </c>
      <c r="D9" s="140"/>
      <c r="E9" s="140"/>
      <c r="F9" s="140"/>
      <c r="G9" s="141"/>
      <c r="H9" s="139" t="s">
        <v>98</v>
      </c>
      <c r="I9" s="140"/>
      <c r="J9" s="140"/>
      <c r="K9" s="141"/>
      <c r="L9" s="29"/>
    </row>
    <row r="10" spans="1:12" ht="35" thickBot="1" x14ac:dyDescent="0.3">
      <c r="B10" s="24" t="s">
        <v>99</v>
      </c>
      <c r="C10" s="24">
        <v>31.2</v>
      </c>
      <c r="D10" s="24">
        <v>33.1</v>
      </c>
      <c r="E10" s="24">
        <v>34.1</v>
      </c>
      <c r="F10" s="24">
        <v>29.4</v>
      </c>
      <c r="G10" s="24">
        <v>30.6</v>
      </c>
      <c r="H10" s="30">
        <v>0.17</v>
      </c>
      <c r="I10" s="30">
        <v>-0.08</v>
      </c>
      <c r="J10" s="30">
        <v>-0.06</v>
      </c>
      <c r="K10" s="30">
        <v>0.04</v>
      </c>
      <c r="L10" s="31">
        <v>-0.02</v>
      </c>
    </row>
    <row r="11" spans="1:12" ht="35" thickBot="1" x14ac:dyDescent="0.3">
      <c r="B11" s="24" t="s">
        <v>100</v>
      </c>
      <c r="C11" s="24">
        <v>2.6</v>
      </c>
      <c r="D11" s="24">
        <v>2.6</v>
      </c>
      <c r="E11" s="24">
        <v>2.2999999999999998</v>
      </c>
      <c r="F11" s="24">
        <v>2.5</v>
      </c>
      <c r="G11" s="24">
        <v>2.2000000000000002</v>
      </c>
      <c r="H11" s="30">
        <v>0.03</v>
      </c>
      <c r="I11" s="30">
        <v>-0.22</v>
      </c>
      <c r="J11" s="30">
        <v>-0.04</v>
      </c>
      <c r="K11" s="30">
        <v>-0.13</v>
      </c>
      <c r="L11" s="31">
        <v>-0.17</v>
      </c>
    </row>
    <row r="12" spans="1:12" ht="35" thickBot="1" x14ac:dyDescent="0.3">
      <c r="B12" s="24" t="s">
        <v>101</v>
      </c>
      <c r="C12" s="24">
        <v>26</v>
      </c>
      <c r="D12" s="24">
        <v>27.2</v>
      </c>
      <c r="E12" s="24">
        <v>28.2</v>
      </c>
      <c r="F12" s="24">
        <v>22.7</v>
      </c>
      <c r="G12" s="24">
        <v>23.1</v>
      </c>
      <c r="H12" s="30">
        <v>0.2</v>
      </c>
      <c r="I12" s="30">
        <v>0.02</v>
      </c>
      <c r="J12" s="30">
        <v>-0.13</v>
      </c>
      <c r="K12" s="30">
        <v>0.02</v>
      </c>
      <c r="L12" s="31">
        <v>-0.11</v>
      </c>
    </row>
    <row r="13" spans="1:12" ht="35" thickBot="1" x14ac:dyDescent="0.3">
      <c r="B13" s="24" t="s">
        <v>102</v>
      </c>
      <c r="C13" s="24">
        <v>17.600000000000001</v>
      </c>
      <c r="D13" s="24">
        <v>20.3</v>
      </c>
      <c r="E13" s="24">
        <v>19.7</v>
      </c>
      <c r="F13" s="24">
        <v>17.899999999999999</v>
      </c>
      <c r="G13" s="24">
        <v>16.8</v>
      </c>
      <c r="H13" s="30">
        <v>0.2</v>
      </c>
      <c r="I13" s="30">
        <v>-7.0000000000000007E-2</v>
      </c>
      <c r="J13" s="30">
        <v>0.02</v>
      </c>
      <c r="K13" s="30">
        <v>-7.0000000000000007E-2</v>
      </c>
      <c r="L13" s="31">
        <v>-0.05</v>
      </c>
    </row>
    <row r="14" spans="1:12" ht="13" thickBot="1" x14ac:dyDescent="0.3">
      <c r="B14" s="32"/>
      <c r="C14" s="32"/>
      <c r="D14" s="32"/>
      <c r="E14" s="32"/>
      <c r="F14" s="32"/>
      <c r="G14" s="32"/>
      <c r="H14" s="32"/>
      <c r="I14" s="32"/>
      <c r="J14" s="32"/>
      <c r="K14" s="32"/>
      <c r="L14" s="29"/>
    </row>
    <row r="15" spans="1:12" ht="13" thickBot="1" x14ac:dyDescent="0.3">
      <c r="B15" s="24"/>
      <c r="C15" s="142" t="s">
        <v>103</v>
      </c>
      <c r="D15" s="143"/>
      <c r="E15" s="143"/>
      <c r="F15" s="143"/>
      <c r="G15" s="143"/>
      <c r="H15" s="143"/>
      <c r="I15" s="143"/>
      <c r="J15" s="143"/>
      <c r="K15" s="144"/>
      <c r="L15" s="33"/>
    </row>
    <row r="16" spans="1:12" ht="13" thickBot="1" x14ac:dyDescent="0.3">
      <c r="B16" s="24"/>
      <c r="C16" s="25">
        <v>2019</v>
      </c>
      <c r="D16" s="25">
        <v>2020</v>
      </c>
      <c r="E16" s="25">
        <v>2021</v>
      </c>
      <c r="F16" s="25">
        <v>2020</v>
      </c>
      <c r="G16" s="25">
        <v>2021</v>
      </c>
      <c r="H16" s="25" t="s">
        <v>88</v>
      </c>
      <c r="I16" s="25" t="s">
        <v>89</v>
      </c>
      <c r="J16" s="25" t="s">
        <v>88</v>
      </c>
      <c r="K16" s="25" t="s">
        <v>89</v>
      </c>
      <c r="L16" s="26" t="s">
        <v>90</v>
      </c>
    </row>
    <row r="17" spans="2:12" x14ac:dyDescent="0.25">
      <c r="B17" s="145"/>
      <c r="C17" s="132" t="s">
        <v>91</v>
      </c>
      <c r="D17" s="27" t="s">
        <v>92</v>
      </c>
      <c r="E17" s="27" t="s">
        <v>92</v>
      </c>
      <c r="F17" s="132" t="s">
        <v>94</v>
      </c>
      <c r="G17" s="132" t="s">
        <v>94</v>
      </c>
      <c r="H17" s="132" t="s">
        <v>95</v>
      </c>
      <c r="I17" s="27" t="s">
        <v>92</v>
      </c>
      <c r="J17" s="132" t="s">
        <v>94</v>
      </c>
      <c r="K17" s="132" t="s">
        <v>94</v>
      </c>
      <c r="L17" s="134" t="s">
        <v>94</v>
      </c>
    </row>
    <row r="18" spans="2:12" ht="23.5" thickBot="1" x14ac:dyDescent="0.3">
      <c r="B18" s="146"/>
      <c r="C18" s="133"/>
      <c r="D18" s="28" t="s">
        <v>93</v>
      </c>
      <c r="E18" s="28" t="s">
        <v>93</v>
      </c>
      <c r="F18" s="133"/>
      <c r="G18" s="133"/>
      <c r="H18" s="133"/>
      <c r="I18" s="28" t="s">
        <v>96</v>
      </c>
      <c r="J18" s="133"/>
      <c r="K18" s="133"/>
      <c r="L18" s="135"/>
    </row>
    <row r="19" spans="2:12" ht="13" thickBot="1" x14ac:dyDescent="0.3">
      <c r="B19" s="24"/>
      <c r="C19" s="136" t="s">
        <v>97</v>
      </c>
      <c r="D19" s="137"/>
      <c r="E19" s="137"/>
      <c r="F19" s="137"/>
      <c r="G19" s="138"/>
      <c r="H19" s="136" t="s">
        <v>98</v>
      </c>
      <c r="I19" s="137"/>
      <c r="J19" s="137"/>
      <c r="K19" s="138"/>
      <c r="L19" s="29"/>
    </row>
    <row r="20" spans="2:12" ht="35" thickBot="1" x14ac:dyDescent="0.3">
      <c r="B20" s="24" t="s">
        <v>99</v>
      </c>
      <c r="C20" s="24">
        <v>27.3</v>
      </c>
      <c r="D20" s="24">
        <v>37.200000000000003</v>
      </c>
      <c r="E20" s="24">
        <v>30.2</v>
      </c>
      <c r="F20" s="24">
        <v>32.799999999999997</v>
      </c>
      <c r="G20" s="24">
        <v>25.5</v>
      </c>
      <c r="H20" s="30">
        <v>0.06</v>
      </c>
      <c r="I20" s="30">
        <v>0.03</v>
      </c>
      <c r="J20" s="30">
        <v>0.2</v>
      </c>
      <c r="K20" s="30">
        <v>-0.22</v>
      </c>
      <c r="L20" s="31">
        <v>-7.0000000000000007E-2</v>
      </c>
    </row>
    <row r="21" spans="2:12" ht="35" thickBot="1" x14ac:dyDescent="0.3">
      <c r="B21" s="24" t="s">
        <v>100</v>
      </c>
      <c r="C21" s="24">
        <v>0.6</v>
      </c>
      <c r="D21" s="24">
        <v>0.5</v>
      </c>
      <c r="E21" s="24">
        <v>0.7</v>
      </c>
      <c r="F21" s="24">
        <v>0.4</v>
      </c>
      <c r="G21" s="24">
        <v>0.5</v>
      </c>
      <c r="H21" s="30">
        <v>0.01</v>
      </c>
      <c r="I21" s="30">
        <v>-0.13</v>
      </c>
      <c r="J21" s="30">
        <v>-0.37</v>
      </c>
      <c r="K21" s="30">
        <v>0.4</v>
      </c>
      <c r="L21" s="31">
        <v>-0.11</v>
      </c>
    </row>
    <row r="22" spans="2:12" ht="35" thickBot="1" x14ac:dyDescent="0.3">
      <c r="B22" s="24" t="s">
        <v>101</v>
      </c>
      <c r="C22" s="24">
        <v>19.100000000000001</v>
      </c>
      <c r="D22" s="24">
        <v>27.8</v>
      </c>
      <c r="E22" s="24">
        <v>22.9</v>
      </c>
      <c r="F22" s="24">
        <v>25.3</v>
      </c>
      <c r="G22" s="24">
        <v>17.899999999999999</v>
      </c>
      <c r="H22" s="30">
        <v>0.05</v>
      </c>
      <c r="I22" s="30">
        <v>0.04</v>
      </c>
      <c r="J22" s="30">
        <v>0.33</v>
      </c>
      <c r="K22" s="30">
        <v>-0.28999999999999998</v>
      </c>
      <c r="L22" s="31">
        <v>-0.06</v>
      </c>
    </row>
    <row r="23" spans="2:12" ht="35" thickBot="1" x14ac:dyDescent="0.3">
      <c r="B23" s="34" t="s">
        <v>102</v>
      </c>
      <c r="C23" s="34">
        <v>8.1</v>
      </c>
      <c r="D23" s="34">
        <v>10.8</v>
      </c>
      <c r="E23" s="34">
        <v>10</v>
      </c>
      <c r="F23" s="34">
        <v>9.3000000000000007</v>
      </c>
      <c r="G23" s="34">
        <v>7.1</v>
      </c>
      <c r="H23" s="35">
        <v>0.16</v>
      </c>
      <c r="I23" s="35">
        <v>-0.03</v>
      </c>
      <c r="J23" s="35">
        <v>0.15</v>
      </c>
      <c r="K23" s="35">
        <v>-0.24</v>
      </c>
      <c r="L23" s="36">
        <v>-0.13</v>
      </c>
    </row>
    <row r="24" spans="2:12" ht="13" thickTop="1" x14ac:dyDescent="0.25"/>
  </sheetData>
  <mergeCells count="22">
    <mergeCell ref="C5:K5"/>
    <mergeCell ref="B7:B8"/>
    <mergeCell ref="C7:C8"/>
    <mergeCell ref="F7:F8"/>
    <mergeCell ref="G7:G8"/>
    <mergeCell ref="H7:H8"/>
    <mergeCell ref="J7:J8"/>
    <mergeCell ref="K7:K8"/>
    <mergeCell ref="B17:B18"/>
    <mergeCell ref="C17:C18"/>
    <mergeCell ref="F17:F18"/>
    <mergeCell ref="G17:G18"/>
    <mergeCell ref="H17:H18"/>
    <mergeCell ref="K17:K18"/>
    <mergeCell ref="L17:L18"/>
    <mergeCell ref="C19:G19"/>
    <mergeCell ref="H19:K19"/>
    <mergeCell ref="L7:L8"/>
    <mergeCell ref="C9:G9"/>
    <mergeCell ref="H9:K9"/>
    <mergeCell ref="C15:K15"/>
    <mergeCell ref="J17:J18"/>
  </mergeCells>
  <hyperlinks>
    <hyperlink ref="A3" r:id="rId1" display="https://doi.org/10.1787/data-00061-en" xr:uid="{5AE6A10F-0E1B-4C29-8F90-BFF95B72571D}"/>
  </hyperlinks>
  <pageMargins left="0.7" right="0.7"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2C826-2B2A-46FD-9583-CE501AA31BC4}">
  <dimension ref="A1:E9"/>
  <sheetViews>
    <sheetView topLeftCell="A22" workbookViewId="0"/>
  </sheetViews>
  <sheetFormatPr defaultRowHeight="12.5" x14ac:dyDescent="0.25"/>
  <sheetData>
    <row r="1" spans="1:5" ht="14" x14ac:dyDescent="0.25">
      <c r="A1" s="1" t="s">
        <v>138</v>
      </c>
    </row>
    <row r="2" spans="1:5" x14ac:dyDescent="0.25">
      <c r="A2" t="s">
        <v>139</v>
      </c>
    </row>
    <row r="3" spans="1:5" ht="13" thickBot="1" x14ac:dyDescent="0.3"/>
    <row r="4" spans="1:5" ht="35.5" thickTop="1" thickBot="1" x14ac:dyDescent="0.3">
      <c r="B4" s="37"/>
      <c r="C4" s="20" t="s">
        <v>140</v>
      </c>
      <c r="D4" s="20" t="s">
        <v>141</v>
      </c>
      <c r="E4" s="21" t="s">
        <v>142</v>
      </c>
    </row>
    <row r="5" spans="1:5" ht="58" thickBot="1" x14ac:dyDescent="0.3">
      <c r="B5" s="50" t="s">
        <v>143</v>
      </c>
      <c r="C5" s="43">
        <v>6.2E-2</v>
      </c>
      <c r="D5" s="42" t="s">
        <v>144</v>
      </c>
      <c r="E5" s="51" t="s">
        <v>145</v>
      </c>
    </row>
    <row r="6" spans="1:5" ht="58" thickBot="1" x14ac:dyDescent="0.3">
      <c r="B6" s="50" t="s">
        <v>146</v>
      </c>
      <c r="C6" s="43">
        <v>3.2000000000000001E-2</v>
      </c>
      <c r="D6" s="42" t="s">
        <v>147</v>
      </c>
      <c r="E6" s="52" t="s">
        <v>148</v>
      </c>
    </row>
    <row r="7" spans="1:5" ht="46.5" thickBot="1" x14ac:dyDescent="0.3">
      <c r="B7" s="53" t="s">
        <v>149</v>
      </c>
      <c r="C7" s="43">
        <v>1.2999999999999999E-2</v>
      </c>
      <c r="D7" s="42" t="s">
        <v>150</v>
      </c>
      <c r="E7" s="51" t="s">
        <v>151</v>
      </c>
    </row>
    <row r="8" spans="1:5" ht="46.5" thickBot="1" x14ac:dyDescent="0.3">
      <c r="B8" s="54" t="s">
        <v>152</v>
      </c>
      <c r="C8" s="55">
        <v>0.01</v>
      </c>
      <c r="D8" s="47" t="s">
        <v>153</v>
      </c>
      <c r="E8" s="56" t="s">
        <v>154</v>
      </c>
    </row>
    <row r="9" spans="1:5" ht="13" thickTop="1"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63903-37A5-403D-AC6B-68175B7B9322}">
  <dimension ref="A1:N39"/>
  <sheetViews>
    <sheetView topLeftCell="A16" workbookViewId="0">
      <selection activeCell="A3" sqref="A3"/>
    </sheetView>
  </sheetViews>
  <sheetFormatPr defaultRowHeight="12.5" x14ac:dyDescent="0.25"/>
  <sheetData>
    <row r="1" spans="1:14" ht="13" x14ac:dyDescent="0.3">
      <c r="A1" s="4" t="s">
        <v>442</v>
      </c>
    </row>
    <row r="2" spans="1:14" x14ac:dyDescent="0.25">
      <c r="A2" t="s">
        <v>161</v>
      </c>
    </row>
    <row r="3" spans="1:14" x14ac:dyDescent="0.25">
      <c r="A3" t="s">
        <v>342</v>
      </c>
    </row>
    <row r="6" spans="1:14" ht="13" thickBot="1" x14ac:dyDescent="0.3"/>
    <row r="7" spans="1:14" ht="22.9" customHeight="1" thickTop="1" thickBot="1" x14ac:dyDescent="0.3">
      <c r="B7" s="37"/>
      <c r="C7" s="129" t="s">
        <v>155</v>
      </c>
      <c r="D7" s="130"/>
      <c r="E7" s="129" t="s">
        <v>156</v>
      </c>
      <c r="F7" s="130"/>
      <c r="G7" s="129" t="s">
        <v>157</v>
      </c>
      <c r="H7" s="130"/>
      <c r="I7" s="129" t="s">
        <v>158</v>
      </c>
      <c r="J7" s="130"/>
      <c r="K7" s="129" t="s">
        <v>341</v>
      </c>
      <c r="L7" s="130"/>
      <c r="M7" s="129" t="s">
        <v>159</v>
      </c>
      <c r="N7" s="131"/>
    </row>
    <row r="8" spans="1:14" ht="13" thickBot="1" x14ac:dyDescent="0.3">
      <c r="B8" s="39"/>
      <c r="C8" s="39">
        <v>2021</v>
      </c>
      <c r="D8" s="39">
        <v>2022</v>
      </c>
      <c r="E8" s="39">
        <v>2021</v>
      </c>
      <c r="F8" s="39">
        <v>2022</v>
      </c>
      <c r="G8" s="39">
        <v>2022</v>
      </c>
      <c r="H8" s="39">
        <v>2023</v>
      </c>
      <c r="I8" s="39">
        <v>2022</v>
      </c>
      <c r="J8" s="39">
        <v>2023</v>
      </c>
      <c r="K8" s="39">
        <v>2022</v>
      </c>
      <c r="L8" s="39">
        <v>2023</v>
      </c>
      <c r="M8" s="39">
        <v>2022</v>
      </c>
      <c r="N8" s="40">
        <v>2023</v>
      </c>
    </row>
    <row r="9" spans="1:14" ht="13.5" thickBot="1" x14ac:dyDescent="0.35">
      <c r="B9" s="99" t="s">
        <v>32</v>
      </c>
      <c r="C9" s="100">
        <v>3546</v>
      </c>
      <c r="D9" s="100">
        <v>3040</v>
      </c>
      <c r="E9" s="99">
        <v>0.22</v>
      </c>
      <c r="F9" s="99">
        <v>0.19</v>
      </c>
      <c r="G9" s="105">
        <v>3.6</v>
      </c>
      <c r="H9" s="105">
        <v>1.8</v>
      </c>
      <c r="I9" s="99">
        <v>6.6</v>
      </c>
      <c r="J9" s="99">
        <v>5</v>
      </c>
      <c r="K9" s="99">
        <v>32.359000000000002</v>
      </c>
      <c r="L9" s="99">
        <v>35.9</v>
      </c>
      <c r="M9" s="99">
        <v>38.43</v>
      </c>
      <c r="N9" s="101">
        <v>39.01</v>
      </c>
    </row>
    <row r="10" spans="1:14" ht="13.5" thickBot="1" x14ac:dyDescent="0.35">
      <c r="B10" s="99" t="s">
        <v>19</v>
      </c>
      <c r="C10" s="100">
        <v>1467</v>
      </c>
      <c r="D10" s="100">
        <v>1853</v>
      </c>
      <c r="E10" s="99">
        <v>0.31</v>
      </c>
      <c r="F10" s="99">
        <v>0.39</v>
      </c>
      <c r="G10" s="106">
        <v>4.5</v>
      </c>
      <c r="H10" s="106">
        <v>0.1</v>
      </c>
      <c r="I10" s="106">
        <v>8.5</v>
      </c>
      <c r="J10" s="106">
        <v>6.7</v>
      </c>
      <c r="K10" s="99">
        <v>57.698</v>
      </c>
      <c r="L10" s="99">
        <v>56.375</v>
      </c>
      <c r="M10" s="99">
        <v>52.39</v>
      </c>
      <c r="N10" s="101">
        <v>52.42</v>
      </c>
    </row>
    <row r="11" spans="1:14" ht="13.5" thickBot="1" x14ac:dyDescent="0.35">
      <c r="B11" s="99" t="s">
        <v>29</v>
      </c>
      <c r="C11" s="100">
        <v>2616</v>
      </c>
      <c r="D11" s="100">
        <v>2657</v>
      </c>
      <c r="E11" s="99">
        <v>0.43</v>
      </c>
      <c r="F11" s="99">
        <v>0.45</v>
      </c>
      <c r="G11" s="106">
        <v>2.9</v>
      </c>
      <c r="H11" s="106">
        <v>0.5</v>
      </c>
      <c r="I11" s="106">
        <v>9.9</v>
      </c>
      <c r="J11" s="106">
        <v>6.6</v>
      </c>
      <c r="K11" s="99">
        <v>91.876000000000005</v>
      </c>
      <c r="L11" s="99">
        <v>93.236000000000004</v>
      </c>
      <c r="M11" s="99">
        <v>53.67</v>
      </c>
      <c r="N11" s="101">
        <v>55.96</v>
      </c>
    </row>
    <row r="12" spans="1:14" ht="13.5" thickBot="1" x14ac:dyDescent="0.35">
      <c r="B12" s="99" t="s">
        <v>14</v>
      </c>
      <c r="C12" s="100">
        <v>6303</v>
      </c>
      <c r="D12" s="100">
        <v>7832</v>
      </c>
      <c r="E12" s="99">
        <v>0.32</v>
      </c>
      <c r="F12" s="99">
        <v>0.37</v>
      </c>
      <c r="G12" s="99">
        <v>3.4</v>
      </c>
      <c r="H12" s="99">
        <v>1.1000000000000001</v>
      </c>
      <c r="I12" s="99">
        <v>6.8</v>
      </c>
      <c r="J12" s="99">
        <v>3.6</v>
      </c>
      <c r="K12" s="99">
        <v>13.926</v>
      </c>
      <c r="L12" s="99">
        <v>14.058</v>
      </c>
      <c r="M12" s="99">
        <v>41.48</v>
      </c>
      <c r="N12" s="101">
        <v>41.14</v>
      </c>
    </row>
    <row r="13" spans="1:14" ht="23.5" thickBot="1" x14ac:dyDescent="0.35">
      <c r="B13" s="99" t="s">
        <v>22</v>
      </c>
      <c r="C13" s="99">
        <v>366</v>
      </c>
      <c r="D13" s="99">
        <v>987</v>
      </c>
      <c r="E13" s="99">
        <v>0.13</v>
      </c>
      <c r="F13" s="99">
        <v>0.36</v>
      </c>
      <c r="G13" s="106">
        <v>2.4</v>
      </c>
      <c r="H13" s="106">
        <v>-0.1</v>
      </c>
      <c r="I13" s="106">
        <v>15.2</v>
      </c>
      <c r="J13" s="106">
        <v>9.9</v>
      </c>
      <c r="K13" s="99">
        <v>28.096</v>
      </c>
      <c r="L13" s="99">
        <v>29.681000000000001</v>
      </c>
      <c r="M13" s="99">
        <v>44.84</v>
      </c>
      <c r="N13" s="101">
        <v>46.17</v>
      </c>
    </row>
    <row r="14" spans="1:14" ht="13.5" thickBot="1" x14ac:dyDescent="0.35">
      <c r="B14" s="99" t="s">
        <v>27</v>
      </c>
      <c r="C14" s="100">
        <v>2921</v>
      </c>
      <c r="D14" s="100">
        <v>2857</v>
      </c>
      <c r="E14" s="99">
        <v>0.71</v>
      </c>
      <c r="F14" s="99">
        <v>0.7</v>
      </c>
      <c r="G14" s="106">
        <v>3.1</v>
      </c>
      <c r="H14" s="106">
        <v>0.1</v>
      </c>
      <c r="I14" s="106">
        <v>7.8</v>
      </c>
      <c r="J14" s="106">
        <v>5.5</v>
      </c>
      <c r="K14" s="99">
        <v>6.508</v>
      </c>
      <c r="L14" s="99">
        <v>4.9930000000000003</v>
      </c>
      <c r="M14" s="99">
        <v>49.19</v>
      </c>
      <c r="N14" s="101">
        <v>49.39</v>
      </c>
    </row>
    <row r="15" spans="1:14" ht="13.5" thickBot="1" x14ac:dyDescent="0.35">
      <c r="B15" s="99" t="s">
        <v>28</v>
      </c>
      <c r="C15" s="100">
        <v>1441</v>
      </c>
      <c r="D15" s="100">
        <v>1614</v>
      </c>
      <c r="E15" s="99">
        <v>0.47</v>
      </c>
      <c r="F15" s="99">
        <v>0.57999999999999996</v>
      </c>
      <c r="G15" s="106">
        <v>2.2000000000000002</v>
      </c>
      <c r="H15" s="106">
        <v>-0.3</v>
      </c>
      <c r="I15" s="106">
        <v>7</v>
      </c>
      <c r="J15" s="106">
        <v>5.3</v>
      </c>
      <c r="K15" s="99">
        <v>34.14</v>
      </c>
      <c r="L15" s="99">
        <v>34.545000000000002</v>
      </c>
      <c r="M15" s="99">
        <v>54.05</v>
      </c>
      <c r="N15" s="101">
        <v>54.6</v>
      </c>
    </row>
    <row r="16" spans="1:14" ht="13.5" thickBot="1" x14ac:dyDescent="0.35">
      <c r="B16" s="99" t="s">
        <v>18</v>
      </c>
      <c r="C16" s="100">
        <v>15506</v>
      </c>
      <c r="D16" s="100">
        <v>15876</v>
      </c>
      <c r="E16" s="99">
        <v>0.51</v>
      </c>
      <c r="F16" s="99">
        <v>0.56000000000000005</v>
      </c>
      <c r="G16" s="99">
        <v>2.6</v>
      </c>
      <c r="H16" s="99">
        <v>0.7</v>
      </c>
      <c r="I16" s="99">
        <v>5.9</v>
      </c>
      <c r="J16" s="99">
        <v>5.5</v>
      </c>
      <c r="K16" s="99">
        <v>99.045000000000002</v>
      </c>
      <c r="L16" s="99">
        <v>99.418000000000006</v>
      </c>
      <c r="M16" s="99">
        <v>58.47</v>
      </c>
      <c r="N16" s="101">
        <v>58.06</v>
      </c>
    </row>
    <row r="17" spans="2:14" ht="13.5" thickBot="1" x14ac:dyDescent="0.35">
      <c r="B17" s="99" t="s">
        <v>12</v>
      </c>
      <c r="C17" s="100">
        <v>33272</v>
      </c>
      <c r="D17" s="100">
        <v>35025</v>
      </c>
      <c r="E17" s="99">
        <v>0.76</v>
      </c>
      <c r="F17" s="99">
        <v>0.83</v>
      </c>
      <c r="G17" s="99">
        <v>1.9</v>
      </c>
      <c r="H17" s="99">
        <v>0.3</v>
      </c>
      <c r="I17" s="99">
        <v>8.6999999999999993</v>
      </c>
      <c r="J17" s="99">
        <v>6.7</v>
      </c>
      <c r="K17" s="99">
        <v>45.073</v>
      </c>
      <c r="L17" s="99">
        <v>46.691000000000003</v>
      </c>
      <c r="M17" s="99">
        <v>49.7</v>
      </c>
      <c r="N17" s="101">
        <v>50.66</v>
      </c>
    </row>
    <row r="18" spans="2:14" ht="13.5" thickBot="1" x14ac:dyDescent="0.35">
      <c r="B18" s="99" t="s">
        <v>38</v>
      </c>
      <c r="C18" s="99">
        <v>341</v>
      </c>
      <c r="D18" s="99">
        <v>305</v>
      </c>
      <c r="E18" s="99">
        <v>0.16</v>
      </c>
      <c r="F18" s="99">
        <v>0.14000000000000001</v>
      </c>
      <c r="G18" s="106">
        <v>6.7</v>
      </c>
      <c r="H18" s="106">
        <v>1.6</v>
      </c>
      <c r="I18" s="106">
        <v>9.6999999999999993</v>
      </c>
      <c r="J18" s="106">
        <v>4.3</v>
      </c>
      <c r="K18" s="106"/>
      <c r="L18" s="106"/>
      <c r="M18" s="99">
        <v>55.53</v>
      </c>
      <c r="N18" s="101">
        <v>50.32</v>
      </c>
    </row>
    <row r="19" spans="2:14" ht="13.5" thickBot="1" x14ac:dyDescent="0.35">
      <c r="B19" s="99" t="s">
        <v>33</v>
      </c>
      <c r="C19" s="99">
        <v>435</v>
      </c>
      <c r="D19" s="99">
        <v>396</v>
      </c>
      <c r="E19" s="99">
        <v>0.28000000000000003</v>
      </c>
      <c r="F19" s="99">
        <v>0.28000000000000003</v>
      </c>
      <c r="G19" s="106">
        <v>6</v>
      </c>
      <c r="H19" s="106">
        <v>1.5</v>
      </c>
      <c r="I19" s="106">
        <v>13.5</v>
      </c>
      <c r="J19" s="106">
        <v>12.7</v>
      </c>
      <c r="K19" s="106">
        <v>69.399000000000001</v>
      </c>
      <c r="L19" s="106">
        <v>66.245000000000005</v>
      </c>
      <c r="M19" s="108">
        <v>49.976999999999997</v>
      </c>
      <c r="N19" s="109">
        <v>47.542000000000002</v>
      </c>
    </row>
    <row r="20" spans="2:14" ht="13.5" thickBot="1" x14ac:dyDescent="0.35">
      <c r="B20" s="99" t="s">
        <v>40</v>
      </c>
      <c r="C20" s="99">
        <v>71</v>
      </c>
      <c r="D20" s="99">
        <v>93</v>
      </c>
      <c r="E20" s="99">
        <v>0.28000000000000003</v>
      </c>
      <c r="F20" s="99">
        <v>0.34</v>
      </c>
      <c r="G20" s="106">
        <v>6.4</v>
      </c>
      <c r="H20" s="106">
        <v>2.5</v>
      </c>
      <c r="I20" s="106">
        <v>8.3000000000000007</v>
      </c>
      <c r="J20" s="106">
        <v>5.5</v>
      </c>
      <c r="K20" s="99">
        <v>57.066000000000003</v>
      </c>
      <c r="L20" s="99">
        <v>53.774000000000001</v>
      </c>
      <c r="M20" s="99">
        <v>46.09</v>
      </c>
      <c r="N20" s="101">
        <v>44.8</v>
      </c>
    </row>
    <row r="21" spans="2:14" ht="13.5" thickBot="1" x14ac:dyDescent="0.35">
      <c r="B21" s="99" t="s">
        <v>30</v>
      </c>
      <c r="C21" s="100">
        <v>1155</v>
      </c>
      <c r="D21" s="100">
        <v>2452</v>
      </c>
      <c r="E21" s="99">
        <v>0.3</v>
      </c>
      <c r="F21" s="99">
        <v>0.64</v>
      </c>
      <c r="G21" s="106">
        <v>10.1</v>
      </c>
      <c r="H21" s="106">
        <v>3.8</v>
      </c>
      <c r="I21" s="106">
        <v>8.4</v>
      </c>
      <c r="J21" s="106">
        <v>7.2</v>
      </c>
      <c r="K21" s="99">
        <v>36.515999999999998</v>
      </c>
      <c r="L21" s="99">
        <v>32.014000000000003</v>
      </c>
      <c r="M21" s="99">
        <v>22.11</v>
      </c>
      <c r="N21" s="101">
        <v>21</v>
      </c>
    </row>
    <row r="22" spans="2:14" ht="13.5" thickBot="1" x14ac:dyDescent="0.35">
      <c r="B22" s="99" t="s">
        <v>23</v>
      </c>
      <c r="C22" s="100">
        <v>6085</v>
      </c>
      <c r="D22" s="100">
        <v>6468</v>
      </c>
      <c r="E22" s="99">
        <v>0.28999999999999998</v>
      </c>
      <c r="F22" s="99">
        <v>0.32</v>
      </c>
      <c r="G22" s="106">
        <v>3.8</v>
      </c>
      <c r="H22" s="106">
        <v>0.6</v>
      </c>
      <c r="I22" s="106">
        <v>8.6999999999999993</v>
      </c>
      <c r="J22" s="106">
        <v>6.7</v>
      </c>
      <c r="K22" s="106">
        <v>132.988</v>
      </c>
      <c r="L22" s="99">
        <v>129.33799999999999</v>
      </c>
      <c r="M22" s="99">
        <v>56.83</v>
      </c>
      <c r="N22" s="101">
        <v>53.73</v>
      </c>
    </row>
    <row r="23" spans="2:14" ht="13.5" thickBot="1" x14ac:dyDescent="0.35">
      <c r="B23" s="99" t="s">
        <v>11</v>
      </c>
      <c r="C23" s="100">
        <v>17634</v>
      </c>
      <c r="D23" s="100">
        <v>17475</v>
      </c>
      <c r="E23" s="99">
        <v>0.34</v>
      </c>
      <c r="F23" s="99">
        <v>0.39</v>
      </c>
      <c r="G23" s="106">
        <v>1</v>
      </c>
      <c r="H23" s="106">
        <v>1.4</v>
      </c>
      <c r="I23" s="106">
        <v>2.5</v>
      </c>
      <c r="J23" s="106">
        <v>2.5</v>
      </c>
      <c r="K23" s="99">
        <v>162.65199999999999</v>
      </c>
      <c r="L23" s="99">
        <v>161.006</v>
      </c>
      <c r="M23" s="99">
        <v>44.01</v>
      </c>
      <c r="N23" s="101">
        <v>42.07</v>
      </c>
    </row>
    <row r="24" spans="2:14" ht="13.5" thickBot="1" x14ac:dyDescent="0.35">
      <c r="B24" s="99" t="s">
        <v>26</v>
      </c>
      <c r="C24" s="100">
        <v>2873</v>
      </c>
      <c r="D24" s="100">
        <v>2786</v>
      </c>
      <c r="E24" s="99">
        <v>0.16</v>
      </c>
      <c r="F24" s="106">
        <v>0.17</v>
      </c>
      <c r="G24" s="106">
        <v>2.6</v>
      </c>
      <c r="H24" s="106">
        <v>1.6</v>
      </c>
      <c r="I24" s="106">
        <v>5.0999999999999996</v>
      </c>
      <c r="J24" s="106">
        <v>3.6</v>
      </c>
      <c r="K24" s="99">
        <v>23.887</v>
      </c>
      <c r="L24" s="99">
        <v>24.838000000000001</v>
      </c>
      <c r="M24" s="106">
        <v>27.9</v>
      </c>
      <c r="N24" s="107">
        <v>25.35</v>
      </c>
    </row>
    <row r="25" spans="2:14" ht="13.5" thickBot="1" x14ac:dyDescent="0.35">
      <c r="B25" s="99" t="s">
        <v>31</v>
      </c>
      <c r="C25" s="99">
        <v>86</v>
      </c>
      <c r="D25" s="99">
        <v>197</v>
      </c>
      <c r="E25" s="99">
        <v>0.14000000000000001</v>
      </c>
      <c r="F25" s="99">
        <v>0.28999999999999998</v>
      </c>
      <c r="G25" s="106">
        <v>2.5</v>
      </c>
      <c r="H25" s="106">
        <v>1.6</v>
      </c>
      <c r="I25" s="106">
        <v>18.8</v>
      </c>
      <c r="J25" s="106">
        <v>11.9</v>
      </c>
      <c r="K25" s="106">
        <v>35.523000000000003</v>
      </c>
      <c r="L25" s="99">
        <v>36.463999999999999</v>
      </c>
      <c r="M25" s="106">
        <v>36.590000000000003</v>
      </c>
      <c r="N25" s="107">
        <v>39.82</v>
      </c>
    </row>
    <row r="26" spans="2:14" ht="13.5" thickBot="1" x14ac:dyDescent="0.35">
      <c r="B26" s="99" t="s">
        <v>37</v>
      </c>
      <c r="C26" s="99">
        <v>539</v>
      </c>
      <c r="D26" s="99">
        <v>531</v>
      </c>
      <c r="E26" s="99">
        <v>0.99</v>
      </c>
      <c r="F26" s="99">
        <v>1</v>
      </c>
      <c r="G26" s="106">
        <v>1.7</v>
      </c>
      <c r="H26" s="106">
        <v>1.5</v>
      </c>
      <c r="I26" s="106">
        <v>8.1999999999999993</v>
      </c>
      <c r="J26" s="106">
        <v>4</v>
      </c>
      <c r="K26" s="99">
        <v>-8.4700000000000006</v>
      </c>
      <c r="L26" s="99">
        <v>-3.8490000000000002</v>
      </c>
      <c r="M26" s="106">
        <v>43.33</v>
      </c>
      <c r="N26" s="107">
        <v>46.26</v>
      </c>
    </row>
    <row r="27" spans="2:14" ht="23.5" thickBot="1" x14ac:dyDescent="0.35">
      <c r="B27" s="99" t="s">
        <v>160</v>
      </c>
      <c r="C27" s="100">
        <v>5288</v>
      </c>
      <c r="D27" s="100">
        <v>6471</v>
      </c>
      <c r="E27" s="99">
        <v>0.52</v>
      </c>
      <c r="F27" s="99">
        <v>0.67</v>
      </c>
      <c r="G27" s="106">
        <v>4.3</v>
      </c>
      <c r="H27" s="106">
        <v>0.8</v>
      </c>
      <c r="I27" s="106">
        <v>12.2</v>
      </c>
      <c r="J27" s="106">
        <v>8.5</v>
      </c>
      <c r="K27" s="106">
        <v>39.731000000000002</v>
      </c>
      <c r="L27" s="106">
        <v>39.460999999999999</v>
      </c>
      <c r="M27" s="99">
        <v>44.56</v>
      </c>
      <c r="N27" s="101">
        <v>44.97</v>
      </c>
    </row>
    <row r="28" spans="2:14" ht="13.5" thickBot="1" x14ac:dyDescent="0.35">
      <c r="B28" s="99" t="s">
        <v>36</v>
      </c>
      <c r="C28" s="99">
        <v>685</v>
      </c>
      <c r="D28" s="99">
        <v>538</v>
      </c>
      <c r="E28" s="99">
        <v>0.28000000000000003</v>
      </c>
      <c r="F28" s="99">
        <v>0.23</v>
      </c>
      <c r="G28" s="106">
        <v>2.1</v>
      </c>
      <c r="H28" s="106">
        <v>1</v>
      </c>
      <c r="I28" s="106">
        <v>7.3</v>
      </c>
      <c r="J28" s="106">
        <v>5.2</v>
      </c>
      <c r="K28" s="106">
        <v>19.719000000000001</v>
      </c>
      <c r="L28" s="99">
        <v>23.178999999999998</v>
      </c>
      <c r="M28" s="99">
        <v>43.17</v>
      </c>
      <c r="N28" s="101">
        <v>42.8</v>
      </c>
    </row>
    <row r="29" spans="2:14" ht="13.5" thickBot="1" x14ac:dyDescent="0.35">
      <c r="B29" s="99" t="s">
        <v>17</v>
      </c>
      <c r="C29" s="100">
        <v>4673</v>
      </c>
      <c r="D29" s="100">
        <v>5161</v>
      </c>
      <c r="E29" s="99">
        <v>0.93</v>
      </c>
      <c r="F29" s="99">
        <v>0.86</v>
      </c>
      <c r="G29" s="106">
        <v>2.5</v>
      </c>
      <c r="H29" s="106">
        <v>1.8</v>
      </c>
      <c r="I29" s="106">
        <v>5.7</v>
      </c>
      <c r="J29" s="106">
        <v>4.5</v>
      </c>
      <c r="K29" s="106">
        <v>-57.289000000000001</v>
      </c>
      <c r="L29" s="99">
        <v>-68.41</v>
      </c>
      <c r="M29" s="99">
        <v>38.51</v>
      </c>
      <c r="N29" s="101">
        <v>40.44</v>
      </c>
    </row>
    <row r="30" spans="2:14" ht="13.5" thickBot="1" x14ac:dyDescent="0.35">
      <c r="B30" s="99" t="s">
        <v>16</v>
      </c>
      <c r="C30" s="99">
        <v>984</v>
      </c>
      <c r="D30" s="100">
        <v>3378</v>
      </c>
      <c r="E30" s="99">
        <v>0.15</v>
      </c>
      <c r="F30" s="99">
        <v>0.51</v>
      </c>
      <c r="G30" s="106">
        <v>4.5</v>
      </c>
      <c r="H30" s="106">
        <v>0.9</v>
      </c>
      <c r="I30" s="106">
        <v>14.2</v>
      </c>
      <c r="J30" s="106">
        <v>10.8</v>
      </c>
      <c r="K30" s="106">
        <v>36.634</v>
      </c>
      <c r="L30" s="106">
        <v>37.746000000000002</v>
      </c>
      <c r="M30" s="99">
        <v>44.106999999999999</v>
      </c>
      <c r="N30" s="101">
        <v>46.286999999999999</v>
      </c>
    </row>
    <row r="31" spans="2:14" ht="13.5" thickBot="1" x14ac:dyDescent="0.35">
      <c r="B31" s="99" t="s">
        <v>20</v>
      </c>
      <c r="C31" s="99">
        <v>459</v>
      </c>
      <c r="D31" s="99">
        <v>505</v>
      </c>
      <c r="E31" s="99">
        <v>0.18</v>
      </c>
      <c r="F31" s="99">
        <v>0.23</v>
      </c>
      <c r="G31" s="106">
        <v>6.7</v>
      </c>
      <c r="H31" s="106">
        <v>1</v>
      </c>
      <c r="I31" s="106">
        <v>8.3000000000000007</v>
      </c>
      <c r="J31" s="106">
        <v>6.6</v>
      </c>
      <c r="K31" s="106">
        <v>109.55800000000001</v>
      </c>
      <c r="L31" s="99">
        <v>106.193</v>
      </c>
      <c r="M31" s="99">
        <v>45.7</v>
      </c>
      <c r="N31" s="101">
        <v>44.88</v>
      </c>
    </row>
    <row r="32" spans="2:14" ht="23.5" thickBot="1" x14ac:dyDescent="0.35">
      <c r="B32" s="99" t="s">
        <v>34</v>
      </c>
      <c r="C32" s="99">
        <v>155</v>
      </c>
      <c r="D32" s="99">
        <v>171</v>
      </c>
      <c r="E32" s="99">
        <v>0.14000000000000001</v>
      </c>
      <c r="F32" s="99">
        <v>0.15</v>
      </c>
      <c r="G32" s="106">
        <v>1.6</v>
      </c>
      <c r="H32" s="106">
        <v>0.5</v>
      </c>
      <c r="I32" s="106">
        <v>12</v>
      </c>
      <c r="J32" s="106">
        <v>15.5</v>
      </c>
      <c r="K32" s="99">
        <v>48.978000000000002</v>
      </c>
      <c r="L32" s="99">
        <v>49.91</v>
      </c>
      <c r="M32" s="99">
        <v>44.28</v>
      </c>
      <c r="N32" s="101">
        <v>47.8</v>
      </c>
    </row>
    <row r="33" spans="2:14" ht="13.5" thickBot="1" x14ac:dyDescent="0.35">
      <c r="B33" s="99" t="s">
        <v>35</v>
      </c>
      <c r="C33" s="99">
        <v>116</v>
      </c>
      <c r="D33" s="99">
        <v>164</v>
      </c>
      <c r="E33" s="99">
        <v>0.19</v>
      </c>
      <c r="F33" s="99">
        <v>0.27</v>
      </c>
      <c r="G33" s="106">
        <v>5</v>
      </c>
      <c r="H33" s="106">
        <v>0.5</v>
      </c>
      <c r="I33" s="106">
        <v>9.1999999999999993</v>
      </c>
      <c r="J33" s="106">
        <v>7.5</v>
      </c>
      <c r="K33" s="99">
        <v>53.186999999999998</v>
      </c>
      <c r="L33" s="99">
        <v>52.298000000000002</v>
      </c>
      <c r="M33" s="99">
        <v>46.34</v>
      </c>
      <c r="N33" s="101">
        <v>46.63</v>
      </c>
    </row>
    <row r="34" spans="2:14" ht="13.5" thickBot="1" x14ac:dyDescent="0.35">
      <c r="B34" s="99" t="s">
        <v>21</v>
      </c>
      <c r="C34" s="100">
        <v>3642</v>
      </c>
      <c r="D34" s="100">
        <v>4207</v>
      </c>
      <c r="E34" s="99">
        <v>0.26</v>
      </c>
      <c r="F34" s="99">
        <v>0.3</v>
      </c>
      <c r="G34" s="106">
        <v>5.5</v>
      </c>
      <c r="H34" s="106">
        <v>1.7</v>
      </c>
      <c r="I34" s="106">
        <v>8.3000000000000007</v>
      </c>
      <c r="J34" s="106">
        <v>4.2</v>
      </c>
      <c r="K34" s="99">
        <v>97.36</v>
      </c>
      <c r="L34" s="99">
        <v>96.625</v>
      </c>
      <c r="M34" s="99">
        <v>47.82</v>
      </c>
      <c r="N34" s="101">
        <v>48.72</v>
      </c>
    </row>
    <row r="35" spans="2:14" ht="13.5" thickBot="1" x14ac:dyDescent="0.35">
      <c r="B35" s="99" t="s">
        <v>25</v>
      </c>
      <c r="C35" s="100">
        <v>5934</v>
      </c>
      <c r="D35" s="100">
        <v>5456</v>
      </c>
      <c r="E35" s="99">
        <v>0.91</v>
      </c>
      <c r="F35" s="99">
        <v>0.9</v>
      </c>
      <c r="G35" s="106">
        <v>2.9</v>
      </c>
      <c r="H35" s="106">
        <v>-0.6</v>
      </c>
      <c r="I35" s="106">
        <v>8.3000000000000007</v>
      </c>
      <c r="J35" s="106">
        <v>7</v>
      </c>
      <c r="K35" s="99">
        <v>4.8070000000000004</v>
      </c>
      <c r="L35" s="99">
        <v>7.1219999999999999</v>
      </c>
      <c r="M35" s="99">
        <v>46.79</v>
      </c>
      <c r="N35" s="101">
        <v>46.83</v>
      </c>
    </row>
    <row r="36" spans="2:14" ht="13.5" thickBot="1" x14ac:dyDescent="0.35">
      <c r="B36" s="99" t="s">
        <v>24</v>
      </c>
      <c r="C36" s="100">
        <v>3912</v>
      </c>
      <c r="D36" s="100">
        <v>4477</v>
      </c>
      <c r="E36" s="99">
        <v>0.5</v>
      </c>
      <c r="F36" s="99">
        <v>0.56000000000000005</v>
      </c>
      <c r="G36" s="106">
        <v>2.1</v>
      </c>
      <c r="H36" s="106">
        <v>0.6</v>
      </c>
      <c r="I36" s="106">
        <v>2.9</v>
      </c>
      <c r="J36" s="106">
        <v>2.5</v>
      </c>
      <c r="K36" s="106">
        <v>18.652999999999999</v>
      </c>
      <c r="L36" s="99">
        <v>17.030999999999999</v>
      </c>
      <c r="M36" s="99">
        <v>33.61</v>
      </c>
      <c r="N36" s="101">
        <v>32.99</v>
      </c>
    </row>
    <row r="37" spans="2:14" ht="23.5" thickBot="1" x14ac:dyDescent="0.35">
      <c r="B37" s="99" t="s">
        <v>13</v>
      </c>
      <c r="C37" s="100">
        <v>15712</v>
      </c>
      <c r="D37" s="100">
        <v>15748</v>
      </c>
      <c r="E37" s="99">
        <v>0.5</v>
      </c>
      <c r="F37" s="99">
        <v>0.51</v>
      </c>
      <c r="G37" s="99">
        <v>4</v>
      </c>
      <c r="H37" s="99">
        <v>-0.2</v>
      </c>
      <c r="I37" s="99">
        <v>9.1</v>
      </c>
      <c r="J37" s="99">
        <v>6.7</v>
      </c>
      <c r="K37" s="99">
        <v>91.858999999999995</v>
      </c>
      <c r="L37" s="99">
        <v>95.088999999999999</v>
      </c>
      <c r="M37" s="99">
        <v>45.14</v>
      </c>
      <c r="N37" s="101">
        <v>44.98</v>
      </c>
    </row>
    <row r="38" spans="2:14" ht="13.5" thickBot="1" x14ac:dyDescent="0.35">
      <c r="B38" s="102" t="s">
        <v>10</v>
      </c>
      <c r="C38" s="103">
        <v>47805</v>
      </c>
      <c r="D38" s="103">
        <v>55277</v>
      </c>
      <c r="E38" s="102">
        <v>0.2</v>
      </c>
      <c r="F38" s="102">
        <v>0.22</v>
      </c>
      <c r="G38" s="102">
        <v>2.1</v>
      </c>
      <c r="H38" s="102">
        <v>1.5</v>
      </c>
      <c r="I38" s="102">
        <v>6.3</v>
      </c>
      <c r="J38" s="102">
        <v>3.7</v>
      </c>
      <c r="K38" s="102">
        <v>94.164000000000001</v>
      </c>
      <c r="L38" s="102">
        <v>95.462000000000003</v>
      </c>
      <c r="M38" s="102">
        <v>38.5</v>
      </c>
      <c r="N38" s="104">
        <v>38.17</v>
      </c>
    </row>
    <row r="39" spans="2:14" ht="13" thickTop="1" x14ac:dyDescent="0.25"/>
  </sheetData>
  <mergeCells count="6">
    <mergeCell ref="M7:N7"/>
    <mergeCell ref="C7:D7"/>
    <mergeCell ref="E7:F7"/>
    <mergeCell ref="G7:H7"/>
    <mergeCell ref="I7:J7"/>
    <mergeCell ref="K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1DD19-5A16-47E5-9825-965E1891DDD6}">
  <dimension ref="A1:C13"/>
  <sheetViews>
    <sheetView topLeftCell="A2" workbookViewId="0">
      <selection activeCell="A3" sqref="A3"/>
    </sheetView>
  </sheetViews>
  <sheetFormatPr defaultRowHeight="12.5" x14ac:dyDescent="0.25"/>
  <cols>
    <col min="2" max="2" width="19.54296875" bestFit="1" customWidth="1"/>
  </cols>
  <sheetData>
    <row r="1" spans="1:3" ht="14" x14ac:dyDescent="0.25">
      <c r="A1" s="1" t="s">
        <v>1</v>
      </c>
    </row>
    <row r="2" spans="1:3" x14ac:dyDescent="0.25">
      <c r="A2" t="s">
        <v>2</v>
      </c>
    </row>
    <row r="3" spans="1:3" x14ac:dyDescent="0.25">
      <c r="A3" t="s">
        <v>418</v>
      </c>
    </row>
    <row r="5" spans="1:3" x14ac:dyDescent="0.25">
      <c r="A5" t="s">
        <v>384</v>
      </c>
      <c r="B5" t="s">
        <v>386</v>
      </c>
      <c r="C5" t="s">
        <v>385</v>
      </c>
    </row>
    <row r="6" spans="1:3" x14ac:dyDescent="0.25">
      <c r="A6">
        <v>2021</v>
      </c>
      <c r="B6" t="s">
        <v>388</v>
      </c>
      <c r="C6">
        <v>21879.008300000001</v>
      </c>
    </row>
    <row r="7" spans="1:3" x14ac:dyDescent="0.25">
      <c r="A7">
        <v>2021</v>
      </c>
      <c r="B7" t="s">
        <v>389</v>
      </c>
      <c r="C7">
        <v>12839.61</v>
      </c>
    </row>
    <row r="8" spans="1:3" x14ac:dyDescent="0.25">
      <c r="A8">
        <v>2021</v>
      </c>
      <c r="B8" t="s">
        <v>81</v>
      </c>
      <c r="C8">
        <v>918.41937900000005</v>
      </c>
    </row>
    <row r="9" spans="1:3" x14ac:dyDescent="0.25">
      <c r="A9">
        <v>2021</v>
      </c>
      <c r="B9" t="s">
        <v>390</v>
      </c>
      <c r="C9">
        <v>149249.372</v>
      </c>
    </row>
    <row r="10" spans="1:3" x14ac:dyDescent="0.25">
      <c r="A10">
        <v>2022</v>
      </c>
      <c r="B10" t="s">
        <v>388</v>
      </c>
      <c r="C10">
        <v>12022.4823</v>
      </c>
    </row>
    <row r="11" spans="1:3" x14ac:dyDescent="0.25">
      <c r="A11">
        <v>2022</v>
      </c>
      <c r="B11" t="s">
        <v>389</v>
      </c>
      <c r="C11">
        <v>30095.4362</v>
      </c>
    </row>
    <row r="12" spans="1:3" x14ac:dyDescent="0.25">
      <c r="A12">
        <v>2022</v>
      </c>
      <c r="B12" t="s">
        <v>81</v>
      </c>
      <c r="C12">
        <v>15532.232400000001</v>
      </c>
    </row>
    <row r="13" spans="1:3" x14ac:dyDescent="0.25">
      <c r="A13">
        <v>2022</v>
      </c>
      <c r="B13" t="s">
        <v>390</v>
      </c>
      <c r="C13">
        <v>155610.33900000001</v>
      </c>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A8691-E9BD-4F99-BAE1-C0EFBEF5CC8C}">
  <dimension ref="A1:K37"/>
  <sheetViews>
    <sheetView workbookViewId="0">
      <selection activeCell="O15" sqref="O15"/>
    </sheetView>
  </sheetViews>
  <sheetFormatPr defaultRowHeight="12.5" x14ac:dyDescent="0.25"/>
  <cols>
    <col min="3" max="3" width="9.1796875" bestFit="1" customWidth="1"/>
    <col min="4" max="5" width="8.7265625" bestFit="1" customWidth="1"/>
  </cols>
  <sheetData>
    <row r="1" spans="1:11" ht="13" x14ac:dyDescent="0.3">
      <c r="A1" s="4" t="s">
        <v>443</v>
      </c>
    </row>
    <row r="2" spans="1:11" x14ac:dyDescent="0.25">
      <c r="A2" t="s">
        <v>162</v>
      </c>
    </row>
    <row r="3" spans="1:11" x14ac:dyDescent="0.25">
      <c r="A3" t="s">
        <v>444</v>
      </c>
    </row>
    <row r="5" spans="1:11" ht="13" thickBot="1" x14ac:dyDescent="0.3"/>
    <row r="6" spans="1:11" ht="104.5" thickTop="1" thickBot="1" x14ac:dyDescent="0.3">
      <c r="B6" s="37" t="s">
        <v>41</v>
      </c>
      <c r="C6" s="37" t="s">
        <v>63</v>
      </c>
      <c r="D6" s="37" t="s">
        <v>163</v>
      </c>
      <c r="E6" s="37" t="s">
        <v>164</v>
      </c>
      <c r="F6" s="37" t="s">
        <v>165</v>
      </c>
      <c r="G6" s="37" t="s">
        <v>166</v>
      </c>
      <c r="H6" s="37" t="s">
        <v>167</v>
      </c>
      <c r="I6" s="37" t="s">
        <v>168</v>
      </c>
      <c r="J6" s="37" t="s">
        <v>169</v>
      </c>
      <c r="K6" s="38" t="s">
        <v>170</v>
      </c>
    </row>
    <row r="7" spans="1:11" ht="13" thickBot="1" x14ac:dyDescent="0.3">
      <c r="B7" s="42" t="s">
        <v>32</v>
      </c>
      <c r="C7" s="67">
        <v>5000</v>
      </c>
      <c r="D7" s="67">
        <v>28326</v>
      </c>
      <c r="E7" s="67">
        <v>14023</v>
      </c>
      <c r="F7" s="65">
        <v>0.495058</v>
      </c>
      <c r="G7" s="42">
        <v>0</v>
      </c>
      <c r="H7" s="42">
        <v>0</v>
      </c>
      <c r="I7" s="45">
        <v>0</v>
      </c>
      <c r="J7" s="45">
        <v>0</v>
      </c>
      <c r="K7" s="51" t="s">
        <v>171</v>
      </c>
    </row>
    <row r="8" spans="1:11" ht="13" thickBot="1" x14ac:dyDescent="0.3">
      <c r="B8" s="42" t="s">
        <v>19</v>
      </c>
      <c r="C8" s="67">
        <v>95993</v>
      </c>
      <c r="D8" s="67">
        <v>39905</v>
      </c>
      <c r="E8" s="67">
        <v>31043</v>
      </c>
      <c r="F8" s="65">
        <v>0.77792300000000003</v>
      </c>
      <c r="G8" s="42">
        <v>63.1</v>
      </c>
      <c r="H8" s="42">
        <v>371.7</v>
      </c>
      <c r="I8" s="45">
        <v>0.04</v>
      </c>
      <c r="J8" s="45">
        <v>0.2</v>
      </c>
      <c r="K8" s="51" t="b">
        <v>1</v>
      </c>
    </row>
    <row r="9" spans="1:11" ht="13" thickBot="1" x14ac:dyDescent="0.3">
      <c r="B9" s="42" t="s">
        <v>29</v>
      </c>
      <c r="C9" s="67">
        <v>70157</v>
      </c>
      <c r="D9" s="67">
        <v>24470</v>
      </c>
      <c r="E9" s="67">
        <v>16020</v>
      </c>
      <c r="F9" s="65">
        <v>0.65467900000000001</v>
      </c>
      <c r="G9" s="42">
        <v>250.7</v>
      </c>
      <c r="H9" s="42">
        <v>248.8</v>
      </c>
      <c r="I9" s="45">
        <v>0.1</v>
      </c>
      <c r="J9" s="45">
        <v>0.09</v>
      </c>
      <c r="K9" s="51" t="b">
        <v>0</v>
      </c>
    </row>
    <row r="10" spans="1:11" ht="13" thickBot="1" x14ac:dyDescent="0.3">
      <c r="B10" s="42" t="s">
        <v>14</v>
      </c>
      <c r="C10" s="67">
        <v>148313</v>
      </c>
      <c r="D10" s="67">
        <v>35839</v>
      </c>
      <c r="E10" s="67">
        <v>32075</v>
      </c>
      <c r="F10" s="65">
        <v>0.89497499999999997</v>
      </c>
      <c r="G10" s="42">
        <v>463.6</v>
      </c>
      <c r="H10" s="42">
        <v>944.4</v>
      </c>
      <c r="I10" s="45">
        <v>7.0000000000000007E-2</v>
      </c>
      <c r="J10" s="45">
        <v>0.12</v>
      </c>
      <c r="K10" s="51" t="b">
        <v>1</v>
      </c>
    </row>
    <row r="11" spans="1:11" ht="23.5" thickBot="1" x14ac:dyDescent="0.3">
      <c r="B11" s="42" t="s">
        <v>22</v>
      </c>
      <c r="C11" s="67">
        <v>504352</v>
      </c>
      <c r="D11" s="67">
        <v>1943</v>
      </c>
      <c r="E11" s="67">
        <v>1039</v>
      </c>
      <c r="F11" s="65">
        <v>0.53473999999999999</v>
      </c>
      <c r="G11" s="42">
        <v>6.4</v>
      </c>
      <c r="H11" s="42">
        <v>646</v>
      </c>
      <c r="I11" s="45">
        <v>0.02</v>
      </c>
      <c r="J11" s="45">
        <v>0.65</v>
      </c>
      <c r="K11" s="51" t="b">
        <v>0</v>
      </c>
    </row>
    <row r="12" spans="1:11" ht="13" thickBot="1" x14ac:dyDescent="0.3">
      <c r="B12" s="42" t="s">
        <v>27</v>
      </c>
      <c r="C12" s="67">
        <v>41560</v>
      </c>
      <c r="D12" s="67">
        <v>2591</v>
      </c>
      <c r="E12" s="67">
        <v>3326</v>
      </c>
      <c r="F12" s="65">
        <v>1.283674</v>
      </c>
      <c r="G12" s="42">
        <v>63.2</v>
      </c>
      <c r="H12" s="42">
        <v>453.4</v>
      </c>
      <c r="I12" s="45">
        <v>0.02</v>
      </c>
      <c r="J12" s="45">
        <v>0.16</v>
      </c>
      <c r="K12" s="51" t="b">
        <v>0</v>
      </c>
    </row>
    <row r="13" spans="1:11" ht="13" thickBot="1" x14ac:dyDescent="0.3">
      <c r="B13" s="42" t="s">
        <v>28</v>
      </c>
      <c r="C13" s="67">
        <v>47067</v>
      </c>
      <c r="D13" s="67">
        <v>2496</v>
      </c>
      <c r="E13" s="67">
        <v>3277</v>
      </c>
      <c r="F13" s="65">
        <v>1.3129010000000001</v>
      </c>
      <c r="G13" s="42">
        <v>68.8</v>
      </c>
      <c r="H13" s="42">
        <v>409.9</v>
      </c>
      <c r="I13" s="45">
        <v>0.05</v>
      </c>
      <c r="J13" s="45">
        <v>0.25</v>
      </c>
      <c r="K13" s="51" t="b">
        <v>0</v>
      </c>
    </row>
    <row r="14" spans="1:11" ht="13" thickBot="1" x14ac:dyDescent="0.3">
      <c r="B14" s="42" t="s">
        <v>18</v>
      </c>
      <c r="C14" s="67">
        <v>118994</v>
      </c>
      <c r="D14" s="67">
        <v>171323</v>
      </c>
      <c r="E14" s="67">
        <v>90499</v>
      </c>
      <c r="F14" s="65">
        <v>0.52823600000000004</v>
      </c>
      <c r="G14" s="42">
        <v>1156.5</v>
      </c>
      <c r="H14" s="42">
        <v>1487.4</v>
      </c>
      <c r="I14" s="45">
        <v>7.0000000000000007E-2</v>
      </c>
      <c r="J14" s="45">
        <v>0.09</v>
      </c>
      <c r="K14" s="51" t="b">
        <v>1</v>
      </c>
    </row>
    <row r="15" spans="1:11" ht="13" thickBot="1" x14ac:dyDescent="0.3">
      <c r="B15" s="42" t="s">
        <v>12</v>
      </c>
      <c r="C15" s="67">
        <v>1056628</v>
      </c>
      <c r="D15" s="67">
        <v>253688</v>
      </c>
      <c r="E15" s="67">
        <v>136241</v>
      </c>
      <c r="F15" s="65">
        <v>0.53704200000000002</v>
      </c>
      <c r="G15" s="42">
        <v>2732.1</v>
      </c>
      <c r="H15" s="42">
        <v>4495</v>
      </c>
      <c r="I15" s="45">
        <v>0.08</v>
      </c>
      <c r="J15" s="45">
        <v>0.13</v>
      </c>
      <c r="K15" s="51" t="b">
        <v>0</v>
      </c>
    </row>
    <row r="16" spans="1:11" ht="13" thickBot="1" x14ac:dyDescent="0.3">
      <c r="B16" s="42" t="s">
        <v>38</v>
      </c>
      <c r="C16" s="67">
        <v>22704</v>
      </c>
      <c r="D16" s="67">
        <v>45781</v>
      </c>
      <c r="E16" s="67">
        <v>22380</v>
      </c>
      <c r="F16" s="65">
        <v>0.48884899999999998</v>
      </c>
      <c r="G16" s="42">
        <v>36.5</v>
      </c>
      <c r="H16" s="42">
        <v>39.6</v>
      </c>
      <c r="I16" s="45">
        <v>0.11</v>
      </c>
      <c r="J16" s="45">
        <v>0.13</v>
      </c>
      <c r="K16" s="51" t="b">
        <v>0</v>
      </c>
    </row>
    <row r="17" spans="2:11" ht="13" thickBot="1" x14ac:dyDescent="0.3">
      <c r="B17" s="42" t="s">
        <v>33</v>
      </c>
      <c r="C17" s="67">
        <v>35030</v>
      </c>
      <c r="D17" s="67">
        <v>30</v>
      </c>
      <c r="E17" s="67">
        <v>10</v>
      </c>
      <c r="F17" s="65">
        <v>0.33333299999999999</v>
      </c>
      <c r="G17" s="42">
        <v>1.4</v>
      </c>
      <c r="H17" s="42">
        <v>1.1000000000000001</v>
      </c>
      <c r="I17" s="45">
        <v>0</v>
      </c>
      <c r="J17" s="45">
        <v>0</v>
      </c>
      <c r="K17" s="51" t="b">
        <v>0</v>
      </c>
    </row>
    <row r="18" spans="2:11" ht="13" thickBot="1" x14ac:dyDescent="0.3">
      <c r="B18" s="42" t="s">
        <v>40</v>
      </c>
      <c r="C18" s="67">
        <v>2674</v>
      </c>
      <c r="D18" s="67">
        <v>1409</v>
      </c>
      <c r="E18" s="67">
        <v>943</v>
      </c>
      <c r="F18" s="65">
        <v>0.669269</v>
      </c>
      <c r="G18" s="42">
        <v>4.3</v>
      </c>
      <c r="H18" s="42">
        <v>7.9</v>
      </c>
      <c r="I18" s="45">
        <v>0.06</v>
      </c>
      <c r="J18" s="45">
        <v>0.08</v>
      </c>
      <c r="K18" s="51" t="b">
        <v>1</v>
      </c>
    </row>
    <row r="19" spans="2:11" ht="13" thickBot="1" x14ac:dyDescent="0.3">
      <c r="B19" s="42" t="s">
        <v>30</v>
      </c>
      <c r="C19" s="67">
        <v>80540</v>
      </c>
      <c r="D19" s="67">
        <v>3320</v>
      </c>
      <c r="E19" s="67">
        <v>6825</v>
      </c>
      <c r="F19" s="65">
        <v>2.055723</v>
      </c>
      <c r="G19" s="42">
        <v>50.3</v>
      </c>
      <c r="H19" s="42">
        <v>1251.7</v>
      </c>
      <c r="I19" s="45">
        <v>0.04</v>
      </c>
      <c r="J19" s="45">
        <v>0.51</v>
      </c>
      <c r="K19" s="51" t="b">
        <v>1</v>
      </c>
    </row>
    <row r="20" spans="2:11" ht="13" thickBot="1" x14ac:dyDescent="0.3">
      <c r="B20" s="42" t="s">
        <v>23</v>
      </c>
      <c r="C20" s="67">
        <v>173213</v>
      </c>
      <c r="D20" s="67">
        <v>53105</v>
      </c>
      <c r="E20" s="67">
        <v>32358</v>
      </c>
      <c r="F20" s="65">
        <v>0.609321</v>
      </c>
      <c r="G20" s="42">
        <v>556.1</v>
      </c>
      <c r="H20" s="42">
        <v>1479.8</v>
      </c>
      <c r="I20" s="45">
        <v>0.09</v>
      </c>
      <c r="J20" s="45">
        <v>0.23</v>
      </c>
      <c r="K20" s="51" t="b">
        <v>0</v>
      </c>
    </row>
    <row r="21" spans="2:11" ht="13" thickBot="1" x14ac:dyDescent="0.3">
      <c r="B21" s="42" t="s">
        <v>11</v>
      </c>
      <c r="C21" s="67">
        <v>2302</v>
      </c>
      <c r="D21" s="67">
        <v>6459</v>
      </c>
      <c r="E21" s="67" t="s">
        <v>39</v>
      </c>
      <c r="F21" s="65" t="s">
        <v>39</v>
      </c>
      <c r="G21" s="42">
        <v>0.3</v>
      </c>
      <c r="H21" s="42">
        <v>50.9</v>
      </c>
      <c r="I21" s="45">
        <v>0</v>
      </c>
      <c r="J21" s="45">
        <v>0</v>
      </c>
      <c r="K21" s="51" t="b">
        <v>1</v>
      </c>
    </row>
    <row r="22" spans="2:11" ht="13" thickBot="1" x14ac:dyDescent="0.3">
      <c r="B22" s="42" t="s">
        <v>26</v>
      </c>
      <c r="C22" s="67"/>
      <c r="D22" s="67">
        <v>2328</v>
      </c>
      <c r="E22" s="67" t="s">
        <v>39</v>
      </c>
      <c r="F22" s="65" t="s">
        <v>39</v>
      </c>
      <c r="G22" s="42">
        <v>0.5</v>
      </c>
      <c r="H22" s="42">
        <v>10.8</v>
      </c>
      <c r="I22" s="45">
        <v>0</v>
      </c>
      <c r="J22" s="45">
        <v>0</v>
      </c>
      <c r="K22" s="51" t="b">
        <v>1</v>
      </c>
    </row>
    <row r="23" spans="2:11" ht="13" thickBot="1" x14ac:dyDescent="0.3">
      <c r="B23" s="42" t="s">
        <v>31</v>
      </c>
      <c r="C23" s="67">
        <v>76540</v>
      </c>
      <c r="D23" s="67">
        <v>310</v>
      </c>
      <c r="E23" s="67">
        <v>601</v>
      </c>
      <c r="F23" s="65">
        <v>1.9387099999999999</v>
      </c>
      <c r="G23" s="42">
        <v>1.9</v>
      </c>
      <c r="H23" s="42">
        <v>49.6</v>
      </c>
      <c r="I23" s="45">
        <v>0.02</v>
      </c>
      <c r="J23" s="45">
        <v>0.25</v>
      </c>
      <c r="K23" s="51" t="b">
        <v>1</v>
      </c>
    </row>
    <row r="24" spans="2:11" ht="13" thickBot="1" x14ac:dyDescent="0.3">
      <c r="B24" s="42" t="s">
        <v>37</v>
      </c>
      <c r="C24" s="67">
        <v>6756</v>
      </c>
      <c r="D24" s="67">
        <v>1360</v>
      </c>
      <c r="E24" s="67">
        <v>903</v>
      </c>
      <c r="F24" s="65">
        <v>0.66397099999999998</v>
      </c>
      <c r="G24" s="42">
        <v>0</v>
      </c>
      <c r="H24" s="42">
        <v>0</v>
      </c>
      <c r="I24" s="45">
        <v>0</v>
      </c>
      <c r="J24" s="45">
        <v>0</v>
      </c>
      <c r="K24" s="51" t="s">
        <v>171</v>
      </c>
    </row>
    <row r="25" spans="2:11" ht="13" thickBot="1" x14ac:dyDescent="0.3">
      <c r="B25" s="42" t="s">
        <v>15</v>
      </c>
      <c r="C25" s="67">
        <v>89730</v>
      </c>
      <c r="D25" s="67">
        <v>26507</v>
      </c>
      <c r="E25" s="67">
        <v>14184</v>
      </c>
      <c r="F25" s="65">
        <v>0.53510400000000002</v>
      </c>
      <c r="G25" s="42">
        <v>407.6</v>
      </c>
      <c r="H25" s="42">
        <v>945.6</v>
      </c>
      <c r="I25" s="45">
        <v>0.08</v>
      </c>
      <c r="J25" s="45">
        <v>0.15</v>
      </c>
      <c r="K25" s="51" t="b">
        <v>1</v>
      </c>
    </row>
    <row r="26" spans="2:11" ht="13" thickBot="1" x14ac:dyDescent="0.3">
      <c r="B26" s="42" t="s">
        <v>36</v>
      </c>
      <c r="C26" s="67"/>
      <c r="D26" s="67">
        <v>569</v>
      </c>
      <c r="E26" s="67">
        <v>181</v>
      </c>
      <c r="F26" s="65">
        <v>0.318102</v>
      </c>
      <c r="G26" s="42">
        <v>11.7</v>
      </c>
      <c r="H26" s="42">
        <v>12.4</v>
      </c>
      <c r="I26" s="45">
        <v>0.02</v>
      </c>
      <c r="J26" s="45">
        <v>0.02</v>
      </c>
      <c r="K26" s="51" t="b">
        <v>0</v>
      </c>
    </row>
    <row r="27" spans="2:11" ht="13" thickBot="1" x14ac:dyDescent="0.3">
      <c r="B27" s="42" t="s">
        <v>17</v>
      </c>
      <c r="C27" s="67">
        <v>45238</v>
      </c>
      <c r="D27" s="67">
        <v>2446</v>
      </c>
      <c r="E27" s="67">
        <v>1954</v>
      </c>
      <c r="F27" s="65">
        <v>0.79885499999999998</v>
      </c>
      <c r="G27" s="42">
        <v>52.2</v>
      </c>
      <c r="H27" s="42">
        <v>485.1</v>
      </c>
      <c r="I27" s="45">
        <v>0.01</v>
      </c>
      <c r="J27" s="45">
        <v>0.09</v>
      </c>
      <c r="K27" s="51" t="b">
        <v>0</v>
      </c>
    </row>
    <row r="28" spans="2:11" ht="13" thickBot="1" x14ac:dyDescent="0.3">
      <c r="B28" s="42" t="s">
        <v>16</v>
      </c>
      <c r="C28" s="67">
        <v>1583563</v>
      </c>
      <c r="D28" s="67">
        <v>8792</v>
      </c>
      <c r="E28" s="67">
        <v>5859</v>
      </c>
      <c r="F28" s="65">
        <v>0.66640100000000002</v>
      </c>
      <c r="G28" s="42">
        <v>16.899999999999999</v>
      </c>
      <c r="H28" s="42">
        <v>2181.1</v>
      </c>
      <c r="I28" s="45">
        <v>0.02</v>
      </c>
      <c r="J28" s="45">
        <v>0.65</v>
      </c>
      <c r="K28" s="51" t="b">
        <v>1</v>
      </c>
    </row>
    <row r="29" spans="2:11" ht="13" thickBot="1" x14ac:dyDescent="0.3">
      <c r="B29" s="42" t="s">
        <v>20</v>
      </c>
      <c r="C29" s="67">
        <v>58242</v>
      </c>
      <c r="D29" s="67">
        <v>1533</v>
      </c>
      <c r="E29" s="67">
        <v>1086</v>
      </c>
      <c r="F29" s="65">
        <v>0.70841500000000002</v>
      </c>
      <c r="G29" s="42">
        <v>11.1</v>
      </c>
      <c r="H29" s="42">
        <v>13.6</v>
      </c>
      <c r="I29" s="45">
        <v>0.02</v>
      </c>
      <c r="J29" s="45">
        <v>0.03</v>
      </c>
      <c r="K29" s="51" t="b">
        <v>1</v>
      </c>
    </row>
    <row r="30" spans="2:11" ht="23.5" thickBot="1" x14ac:dyDescent="0.3">
      <c r="B30" s="42" t="s">
        <v>34</v>
      </c>
      <c r="C30" s="67">
        <v>113509</v>
      </c>
      <c r="D30" s="67">
        <v>396</v>
      </c>
      <c r="E30" s="67">
        <v>254</v>
      </c>
      <c r="F30" s="65">
        <v>0.64141400000000004</v>
      </c>
      <c r="G30" s="42">
        <v>1.2</v>
      </c>
      <c r="H30" s="42">
        <v>1.3</v>
      </c>
      <c r="I30" s="45">
        <v>0.01</v>
      </c>
      <c r="J30" s="45">
        <v>0.01</v>
      </c>
      <c r="K30" s="51" t="b">
        <v>1</v>
      </c>
    </row>
    <row r="31" spans="2:11" ht="13" thickBot="1" x14ac:dyDescent="0.3">
      <c r="B31" s="42" t="s">
        <v>35</v>
      </c>
      <c r="C31" s="67">
        <v>9461</v>
      </c>
      <c r="D31" s="67">
        <v>5279</v>
      </c>
      <c r="E31" s="67">
        <v>3729</v>
      </c>
      <c r="F31" s="65">
        <v>0.70638400000000001</v>
      </c>
      <c r="G31" s="42">
        <v>2.2999999999999998</v>
      </c>
      <c r="H31" s="42">
        <v>21.3</v>
      </c>
      <c r="I31" s="45">
        <v>0.02</v>
      </c>
      <c r="J31" s="45">
        <v>0.13</v>
      </c>
      <c r="K31" s="51" t="b">
        <v>1</v>
      </c>
    </row>
    <row r="32" spans="2:11" ht="13" thickBot="1" x14ac:dyDescent="0.3">
      <c r="B32" s="42" t="s">
        <v>21</v>
      </c>
      <c r="C32" s="67">
        <v>173829</v>
      </c>
      <c r="D32" s="67">
        <v>65384</v>
      </c>
      <c r="E32" s="67">
        <v>57694</v>
      </c>
      <c r="F32" s="65">
        <v>0.88238700000000003</v>
      </c>
      <c r="G32" s="42">
        <v>232.1</v>
      </c>
      <c r="H32" s="42">
        <v>850.5</v>
      </c>
      <c r="I32" s="45">
        <v>0.06</v>
      </c>
      <c r="J32" s="45">
        <v>0.2</v>
      </c>
      <c r="K32" s="51" t="b">
        <v>1</v>
      </c>
    </row>
    <row r="33" spans="2:11" ht="13" thickBot="1" x14ac:dyDescent="0.3">
      <c r="B33" s="42" t="s">
        <v>25</v>
      </c>
      <c r="C33" s="67">
        <v>53957</v>
      </c>
      <c r="D33" s="67">
        <v>19998</v>
      </c>
      <c r="E33" s="67">
        <v>11754</v>
      </c>
      <c r="F33" s="65">
        <v>0.58775900000000003</v>
      </c>
      <c r="G33" s="42">
        <v>87.9</v>
      </c>
      <c r="H33" s="42">
        <v>384.4</v>
      </c>
      <c r="I33" s="45">
        <v>0.01</v>
      </c>
      <c r="J33" s="45">
        <v>7.0000000000000007E-2</v>
      </c>
      <c r="K33" s="51" t="b">
        <v>0</v>
      </c>
    </row>
    <row r="34" spans="2:11" ht="13" thickBot="1" x14ac:dyDescent="0.3">
      <c r="B34" s="42" t="s">
        <v>24</v>
      </c>
      <c r="C34" s="67">
        <v>65763</v>
      </c>
      <c r="D34" s="67">
        <v>14885</v>
      </c>
      <c r="E34" s="67">
        <v>8477</v>
      </c>
      <c r="F34" s="65">
        <v>0.56949899999999998</v>
      </c>
      <c r="G34" s="42">
        <v>368.4</v>
      </c>
      <c r="H34" s="42">
        <v>1263.9000000000001</v>
      </c>
      <c r="I34" s="45">
        <v>0.09</v>
      </c>
      <c r="J34" s="45">
        <v>0.28000000000000003</v>
      </c>
      <c r="K34" s="51" t="b">
        <v>0</v>
      </c>
    </row>
    <row r="35" spans="2:11" ht="23.5" thickBot="1" x14ac:dyDescent="0.3">
      <c r="B35" s="42" t="s">
        <v>13</v>
      </c>
      <c r="C35" s="67">
        <v>201000</v>
      </c>
      <c r="D35" s="67">
        <v>60950</v>
      </c>
      <c r="E35" s="67">
        <v>36321</v>
      </c>
      <c r="F35" s="65">
        <v>0.59591499999999997</v>
      </c>
      <c r="G35" s="42">
        <v>1447.4</v>
      </c>
      <c r="H35" s="42">
        <v>4543.6000000000004</v>
      </c>
      <c r="I35" s="45">
        <v>0.09</v>
      </c>
      <c r="J35" s="45">
        <v>0.28999999999999998</v>
      </c>
      <c r="K35" s="51" t="b">
        <v>0</v>
      </c>
    </row>
    <row r="36" spans="2:11" ht="13" thickBot="1" x14ac:dyDescent="0.3">
      <c r="B36" s="47" t="s">
        <v>10</v>
      </c>
      <c r="C36" s="68">
        <v>270000</v>
      </c>
      <c r="D36" s="68">
        <v>210488</v>
      </c>
      <c r="E36" s="68">
        <v>258933</v>
      </c>
      <c r="F36" s="66">
        <v>1.230156</v>
      </c>
      <c r="G36" s="47">
        <v>4745.2</v>
      </c>
      <c r="H36" s="47">
        <v>6646.4</v>
      </c>
      <c r="I36" s="55">
        <v>0.1</v>
      </c>
      <c r="J36" s="55">
        <v>0.12</v>
      </c>
      <c r="K36" s="56" t="b">
        <v>0</v>
      </c>
    </row>
    <row r="37" spans="2:11" ht="13" thickTop="1"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CA89E-50A2-4D9C-851C-1479E1011743}">
  <dimension ref="A1:K150"/>
  <sheetViews>
    <sheetView tabSelected="1" workbookViewId="0">
      <selection activeCell="Q16" sqref="Q16"/>
    </sheetView>
  </sheetViews>
  <sheetFormatPr defaultRowHeight="13" x14ac:dyDescent="0.3"/>
  <cols>
    <col min="3" max="3" width="8.7265625" style="74"/>
    <col min="5" max="5" width="8.7265625" style="78"/>
    <col min="10" max="10" width="14.26953125" style="97" customWidth="1"/>
    <col min="11" max="11" width="16.7265625" customWidth="1"/>
    <col min="12" max="17" width="8.7265625" customWidth="1"/>
  </cols>
  <sheetData>
    <row r="1" spans="1:11" x14ac:dyDescent="0.3">
      <c r="A1" s="4" t="s">
        <v>445</v>
      </c>
    </row>
    <row r="2" spans="1:11" x14ac:dyDescent="0.3">
      <c r="A2" t="s">
        <v>340</v>
      </c>
    </row>
    <row r="3" spans="1:11" x14ac:dyDescent="0.3">
      <c r="A3" t="s">
        <v>446</v>
      </c>
    </row>
    <row r="5" spans="1:11" ht="13.5" thickBot="1" x14ac:dyDescent="0.35"/>
    <row r="6" spans="1:11" ht="81.5" thickTop="1" thickBot="1" x14ac:dyDescent="0.3">
      <c r="C6" s="57" t="s">
        <v>172</v>
      </c>
      <c r="D6" s="57" t="s">
        <v>173</v>
      </c>
      <c r="E6" s="57" t="s">
        <v>174</v>
      </c>
      <c r="F6" s="57" t="s">
        <v>175</v>
      </c>
      <c r="G6" s="57" t="s">
        <v>334</v>
      </c>
      <c r="H6" s="57" t="s">
        <v>335</v>
      </c>
      <c r="I6" s="57" t="s">
        <v>336</v>
      </c>
      <c r="J6" s="98" t="s">
        <v>339</v>
      </c>
      <c r="K6" s="58" t="s">
        <v>337</v>
      </c>
    </row>
    <row r="7" spans="1:11" thickBot="1" x14ac:dyDescent="0.3">
      <c r="C7" s="75" t="s">
        <v>176</v>
      </c>
      <c r="D7" s="81">
        <v>4693.46</v>
      </c>
      <c r="E7" s="42" t="s">
        <v>177</v>
      </c>
      <c r="F7" s="42" t="s">
        <v>178</v>
      </c>
      <c r="G7" s="42" t="s">
        <v>178</v>
      </c>
      <c r="H7" s="42" t="s">
        <v>178</v>
      </c>
      <c r="I7" s="42" t="s">
        <v>178</v>
      </c>
      <c r="J7" s="65"/>
      <c r="K7" s="51"/>
    </row>
    <row r="8" spans="1:11" ht="23.5" thickBot="1" x14ac:dyDescent="0.35">
      <c r="C8" s="75" t="s">
        <v>244</v>
      </c>
      <c r="D8" s="84">
        <v>633.41999999999996</v>
      </c>
      <c r="E8" s="42" t="s">
        <v>180</v>
      </c>
      <c r="F8" s="82">
        <v>3.7</v>
      </c>
      <c r="G8" s="82">
        <v>2.2000000000000002</v>
      </c>
      <c r="H8" s="82">
        <v>6.7</v>
      </c>
      <c r="I8" s="82">
        <v>5</v>
      </c>
      <c r="J8" s="111">
        <v>313952000</v>
      </c>
      <c r="K8" s="83"/>
    </row>
    <row r="9" spans="1:11" ht="23.5" thickBot="1" x14ac:dyDescent="0.3">
      <c r="C9" s="75" t="s">
        <v>258</v>
      </c>
      <c r="D9" s="84">
        <v>214.44</v>
      </c>
      <c r="E9" s="42" t="s">
        <v>180</v>
      </c>
      <c r="F9" s="82">
        <v>2.9</v>
      </c>
      <c r="G9" s="82">
        <v>2.6</v>
      </c>
      <c r="H9" s="82">
        <v>9.3000000000000007</v>
      </c>
      <c r="I9" s="82">
        <v>8.1</v>
      </c>
      <c r="J9" s="93"/>
      <c r="K9" s="83"/>
    </row>
    <row r="10" spans="1:11" ht="23.5" thickBot="1" x14ac:dyDescent="0.3">
      <c r="C10" s="75" t="s">
        <v>261</v>
      </c>
      <c r="D10" s="84">
        <v>248.82</v>
      </c>
      <c r="E10" s="42" t="s">
        <v>180</v>
      </c>
      <c r="F10" s="82">
        <v>2.8</v>
      </c>
      <c r="G10" s="82">
        <v>3.5</v>
      </c>
      <c r="H10" s="82">
        <v>21.4</v>
      </c>
      <c r="I10" s="82">
        <v>11.7</v>
      </c>
      <c r="J10" s="93"/>
      <c r="K10" s="95">
        <v>6900000000</v>
      </c>
    </row>
    <row r="11" spans="1:11" ht="23.5" thickBot="1" x14ac:dyDescent="0.35">
      <c r="C11" s="75" t="s">
        <v>220</v>
      </c>
      <c r="D11" s="84">
        <v>155.21</v>
      </c>
      <c r="E11" s="42" t="s">
        <v>180</v>
      </c>
      <c r="F11" s="82">
        <v>5.2</v>
      </c>
      <c r="G11" s="82">
        <v>0.2</v>
      </c>
      <c r="H11" s="82">
        <v>72.400000000000006</v>
      </c>
      <c r="I11" s="82">
        <v>98.6</v>
      </c>
      <c r="J11" s="111">
        <v>20406880000</v>
      </c>
      <c r="K11" s="83"/>
    </row>
    <row r="12" spans="1:11" ht="23.5" thickBot="1" x14ac:dyDescent="0.35">
      <c r="C12" s="75" t="s">
        <v>185</v>
      </c>
      <c r="D12" s="84">
        <v>162.38999999999999</v>
      </c>
      <c r="E12" s="42" t="s">
        <v>180</v>
      </c>
      <c r="F12" s="82">
        <v>12.6</v>
      </c>
      <c r="G12" s="82">
        <v>5.5</v>
      </c>
      <c r="H12" s="82">
        <v>8.6999999999999993</v>
      </c>
      <c r="I12" s="82">
        <v>7.1</v>
      </c>
      <c r="J12" s="111">
        <v>145921000</v>
      </c>
      <c r="K12" s="83"/>
    </row>
    <row r="13" spans="1:11" ht="23.5" thickBot="1" x14ac:dyDescent="0.3">
      <c r="C13" s="75" t="s">
        <v>229</v>
      </c>
      <c r="D13" s="84">
        <v>9.77</v>
      </c>
      <c r="E13" s="42" t="s">
        <v>180</v>
      </c>
      <c r="F13" s="82">
        <v>4.5999999999999996</v>
      </c>
      <c r="G13" s="82">
        <v>3</v>
      </c>
      <c r="H13" s="82">
        <v>13.8</v>
      </c>
      <c r="I13" s="82">
        <v>11.3</v>
      </c>
      <c r="J13" s="93"/>
      <c r="K13" s="83"/>
    </row>
    <row r="14" spans="1:11" thickBot="1" x14ac:dyDescent="0.3">
      <c r="C14" s="75" t="s">
        <v>74</v>
      </c>
      <c r="D14" s="81">
        <v>5089.0600000000004</v>
      </c>
      <c r="E14" s="42" t="s">
        <v>199</v>
      </c>
      <c r="F14" s="82">
        <v>7.1</v>
      </c>
      <c r="G14" s="82">
        <v>5.5</v>
      </c>
      <c r="H14" s="82">
        <v>6.1</v>
      </c>
      <c r="I14" s="82">
        <v>8.6</v>
      </c>
      <c r="J14" s="93"/>
      <c r="K14" s="83"/>
    </row>
    <row r="15" spans="1:11" ht="23.5" thickBot="1" x14ac:dyDescent="0.3">
      <c r="C15" s="76" t="s">
        <v>313</v>
      </c>
      <c r="D15" s="85"/>
      <c r="E15" s="79" t="s">
        <v>180</v>
      </c>
      <c r="F15" s="71"/>
      <c r="G15" s="71"/>
      <c r="H15" s="71"/>
      <c r="I15" s="71"/>
      <c r="J15" s="93"/>
      <c r="K15" s="86"/>
    </row>
    <row r="16" spans="1:11" ht="23.5" thickBot="1" x14ac:dyDescent="0.35">
      <c r="C16" s="75" t="s">
        <v>301</v>
      </c>
      <c r="D16" s="84">
        <v>-259.58999999999997</v>
      </c>
      <c r="E16" s="42" t="s">
        <v>180</v>
      </c>
      <c r="F16" s="82">
        <v>-4.7</v>
      </c>
      <c r="G16" s="82">
        <v>0.7</v>
      </c>
      <c r="H16" s="82">
        <v>14.8</v>
      </c>
      <c r="I16" s="82">
        <v>7.5</v>
      </c>
      <c r="J16" s="111">
        <v>1098832000</v>
      </c>
      <c r="K16" s="96" t="s">
        <v>338</v>
      </c>
    </row>
    <row r="17" spans="3:11" ht="23.5" thickBot="1" x14ac:dyDescent="0.3">
      <c r="C17" s="75" t="s">
        <v>187</v>
      </c>
      <c r="D17" s="84">
        <v>77.25</v>
      </c>
      <c r="E17" s="42" t="s">
        <v>180</v>
      </c>
      <c r="F17" s="82">
        <v>11.4</v>
      </c>
      <c r="G17" s="82">
        <v>3</v>
      </c>
      <c r="H17" s="82">
        <v>6.3</v>
      </c>
      <c r="I17" s="82">
        <v>4.0999999999999996</v>
      </c>
      <c r="J17" s="93"/>
      <c r="K17" s="83"/>
    </row>
    <row r="18" spans="3:11" thickBot="1" x14ac:dyDescent="0.3">
      <c r="C18" s="75" t="s">
        <v>213</v>
      </c>
      <c r="D18" s="84">
        <v>849.98</v>
      </c>
      <c r="E18" s="42" t="s">
        <v>182</v>
      </c>
      <c r="F18" s="82">
        <v>6</v>
      </c>
      <c r="G18" s="82">
        <v>6</v>
      </c>
      <c r="H18" s="82">
        <v>1.5</v>
      </c>
      <c r="I18" s="82">
        <v>3</v>
      </c>
      <c r="J18" s="93"/>
      <c r="K18" s="83"/>
    </row>
    <row r="19" spans="3:11" thickBot="1" x14ac:dyDescent="0.3">
      <c r="C19" s="75" t="s">
        <v>233</v>
      </c>
      <c r="D19" s="84">
        <v>127.35</v>
      </c>
      <c r="E19" s="42" t="s">
        <v>182</v>
      </c>
      <c r="F19" s="82">
        <v>4.3</v>
      </c>
      <c r="G19" s="82">
        <v>4.7</v>
      </c>
      <c r="H19" s="82">
        <v>5.9</v>
      </c>
      <c r="I19" s="82">
        <v>5.6</v>
      </c>
      <c r="J19" s="93"/>
      <c r="K19" s="83"/>
    </row>
    <row r="20" spans="3:11" ht="23.5" thickBot="1" x14ac:dyDescent="0.3">
      <c r="C20" s="75" t="s">
        <v>252</v>
      </c>
      <c r="D20" s="84">
        <v>506.82</v>
      </c>
      <c r="E20" s="42" t="s">
        <v>180</v>
      </c>
      <c r="F20" s="82">
        <v>3.2</v>
      </c>
      <c r="G20" s="82">
        <v>1.8</v>
      </c>
      <c r="H20" s="82">
        <v>1.7</v>
      </c>
      <c r="I20" s="82">
        <v>4</v>
      </c>
      <c r="J20" s="93"/>
      <c r="K20" s="83"/>
    </row>
    <row r="21" spans="3:11" ht="23.5" thickBot="1" x14ac:dyDescent="0.3">
      <c r="C21" s="75" t="s">
        <v>241</v>
      </c>
      <c r="D21" s="84">
        <v>564.41999999999996</v>
      </c>
      <c r="E21" s="42" t="s">
        <v>180</v>
      </c>
      <c r="F21" s="82">
        <v>3.8</v>
      </c>
      <c r="G21" s="82">
        <v>2</v>
      </c>
      <c r="H21" s="82">
        <v>14</v>
      </c>
      <c r="I21" s="82">
        <v>6</v>
      </c>
      <c r="J21" s="93"/>
      <c r="K21" s="83"/>
    </row>
    <row r="22" spans="3:11" ht="23.5" thickBot="1" x14ac:dyDescent="0.3">
      <c r="C22" s="75" t="s">
        <v>210</v>
      </c>
      <c r="D22" s="84">
        <v>96.43</v>
      </c>
      <c r="E22" s="42" t="s">
        <v>180</v>
      </c>
      <c r="F22" s="82">
        <v>6.4</v>
      </c>
      <c r="G22" s="82">
        <v>3.7</v>
      </c>
      <c r="H22" s="82">
        <v>12.2</v>
      </c>
      <c r="I22" s="82">
        <v>6.5</v>
      </c>
      <c r="J22" s="93"/>
      <c r="K22" s="83"/>
    </row>
    <row r="23" spans="3:11" ht="23.5" thickBot="1" x14ac:dyDescent="0.35">
      <c r="C23" s="75" t="s">
        <v>259</v>
      </c>
      <c r="D23" s="81">
        <v>1114.46</v>
      </c>
      <c r="E23" s="42" t="s">
        <v>180</v>
      </c>
      <c r="F23" s="82">
        <v>2.9</v>
      </c>
      <c r="G23" s="82">
        <v>0.9</v>
      </c>
      <c r="H23" s="82">
        <v>9.3000000000000007</v>
      </c>
      <c r="I23" s="82">
        <v>5</v>
      </c>
      <c r="J23" s="111">
        <v>27338909999.999996</v>
      </c>
      <c r="K23" s="83"/>
    </row>
    <row r="24" spans="3:11" thickBot="1" x14ac:dyDescent="0.3">
      <c r="C24" s="75" t="s">
        <v>270</v>
      </c>
      <c r="D24" s="81">
        <v>1610.52</v>
      </c>
      <c r="E24" s="42" t="s">
        <v>182</v>
      </c>
      <c r="F24" s="82">
        <v>2.5</v>
      </c>
      <c r="G24" s="82">
        <v>4.9000000000000004</v>
      </c>
      <c r="H24" s="82">
        <v>14.1</v>
      </c>
      <c r="I24" s="82">
        <v>1.5</v>
      </c>
      <c r="J24" s="93"/>
      <c r="K24" s="83"/>
    </row>
    <row r="25" spans="3:11" thickBot="1" x14ac:dyDescent="0.3">
      <c r="C25" s="75" t="s">
        <v>281</v>
      </c>
      <c r="D25" s="84">
        <v>608.24</v>
      </c>
      <c r="E25" s="42" t="s">
        <v>177</v>
      </c>
      <c r="F25" s="82">
        <v>1.8</v>
      </c>
      <c r="G25" s="82">
        <v>3.3</v>
      </c>
      <c r="H25" s="82">
        <v>18.899999999999999</v>
      </c>
      <c r="I25" s="82">
        <v>16</v>
      </c>
      <c r="J25" s="93"/>
      <c r="K25" s="83"/>
    </row>
    <row r="26" spans="3:11" thickBot="1" x14ac:dyDescent="0.3">
      <c r="C26" s="75" t="s">
        <v>189</v>
      </c>
      <c r="D26" s="84">
        <v>145.24</v>
      </c>
      <c r="E26" s="42" t="s">
        <v>182</v>
      </c>
      <c r="F26" s="82">
        <v>10.5</v>
      </c>
      <c r="G26" s="82">
        <v>4.4000000000000004</v>
      </c>
      <c r="H26" s="82">
        <v>7.9</v>
      </c>
      <c r="I26" s="82">
        <v>4.5</v>
      </c>
      <c r="J26" s="93"/>
      <c r="K26" s="83"/>
    </row>
    <row r="27" spans="3:11" thickBot="1" x14ac:dyDescent="0.3">
      <c r="C27" s="75" t="s">
        <v>222</v>
      </c>
      <c r="D27" s="81">
        <v>1367.05</v>
      </c>
      <c r="E27" s="42" t="s">
        <v>199</v>
      </c>
      <c r="F27" s="82">
        <v>5</v>
      </c>
      <c r="G27" s="82">
        <v>5.8</v>
      </c>
      <c r="H27" s="82">
        <v>5.3</v>
      </c>
      <c r="I27" s="82">
        <v>3</v>
      </c>
      <c r="J27" s="93"/>
      <c r="K27" s="83"/>
    </row>
    <row r="28" spans="3:11" thickBot="1" x14ac:dyDescent="0.3">
      <c r="C28" s="75" t="s">
        <v>247</v>
      </c>
      <c r="D28" s="81">
        <v>1140.94</v>
      </c>
      <c r="E28" s="42" t="s">
        <v>177</v>
      </c>
      <c r="F28" s="82">
        <v>3.4</v>
      </c>
      <c r="G28" s="82">
        <v>4.3</v>
      </c>
      <c r="H28" s="82">
        <v>5.3</v>
      </c>
      <c r="I28" s="82">
        <v>5.9</v>
      </c>
      <c r="J28" s="93"/>
      <c r="K28" s="83"/>
    </row>
    <row r="29" spans="3:11" ht="35" thickBot="1" x14ac:dyDescent="0.3">
      <c r="C29" s="75" t="s">
        <v>293</v>
      </c>
      <c r="D29" s="84">
        <v>659.27</v>
      </c>
      <c r="E29" s="42" t="s">
        <v>177</v>
      </c>
      <c r="F29" s="82">
        <v>0.4</v>
      </c>
      <c r="G29" s="82">
        <v>2.5</v>
      </c>
      <c r="H29" s="82">
        <v>5.8</v>
      </c>
      <c r="I29" s="82">
        <v>6.3</v>
      </c>
      <c r="J29" s="93"/>
      <c r="K29" s="83"/>
    </row>
    <row r="30" spans="3:11" thickBot="1" x14ac:dyDescent="0.3">
      <c r="C30" s="75" t="s">
        <v>273</v>
      </c>
      <c r="D30" s="84">
        <v>730.44</v>
      </c>
      <c r="E30" s="42" t="s">
        <v>177</v>
      </c>
      <c r="F30" s="82">
        <v>2.5</v>
      </c>
      <c r="G30" s="82">
        <v>3.5</v>
      </c>
      <c r="H30" s="82">
        <v>5.3</v>
      </c>
      <c r="I30" s="82">
        <v>3.4</v>
      </c>
      <c r="J30" s="93"/>
      <c r="K30" s="83"/>
    </row>
    <row r="31" spans="3:11" ht="35" thickBot="1" x14ac:dyDescent="0.3">
      <c r="C31" s="75" t="s">
        <v>257</v>
      </c>
      <c r="D31" s="84">
        <v>-564.20000000000005</v>
      </c>
      <c r="E31" s="42" t="s">
        <v>180</v>
      </c>
      <c r="F31" s="82">
        <v>3</v>
      </c>
      <c r="G31" s="82">
        <v>5.2</v>
      </c>
      <c r="H31" s="82">
        <v>1.9</v>
      </c>
      <c r="I31" s="82">
        <v>2</v>
      </c>
      <c r="J31" s="93"/>
      <c r="K31" s="83"/>
    </row>
    <row r="32" spans="3:11" ht="23.5" thickBot="1" x14ac:dyDescent="0.3">
      <c r="C32" s="75" t="s">
        <v>198</v>
      </c>
      <c r="D32" s="81">
        <v>1916.92</v>
      </c>
      <c r="E32" s="42" t="s">
        <v>180</v>
      </c>
      <c r="F32" s="82">
        <v>7.5</v>
      </c>
      <c r="G32" s="82">
        <v>1</v>
      </c>
      <c r="H32" s="82">
        <v>10.199999999999999</v>
      </c>
      <c r="I32" s="82">
        <v>10.9</v>
      </c>
      <c r="J32" s="93"/>
      <c r="K32" s="83"/>
    </row>
    <row r="33" spans="3:11" thickBot="1" x14ac:dyDescent="0.3">
      <c r="C33" s="75" t="s">
        <v>274</v>
      </c>
      <c r="D33" s="84">
        <v>153.63999999999999</v>
      </c>
      <c r="E33" s="42" t="s">
        <v>177</v>
      </c>
      <c r="F33" s="82">
        <v>2.4</v>
      </c>
      <c r="G33" s="82">
        <v>3</v>
      </c>
      <c r="H33" s="82">
        <v>12</v>
      </c>
      <c r="I33" s="82">
        <v>8.1</v>
      </c>
      <c r="J33" s="93"/>
      <c r="K33" s="83"/>
    </row>
    <row r="34" spans="3:11" ht="23.5" thickBot="1" x14ac:dyDescent="0.3">
      <c r="C34" s="75" t="s">
        <v>206</v>
      </c>
      <c r="D34" s="84">
        <v>204.02</v>
      </c>
      <c r="E34" s="42" t="s">
        <v>207</v>
      </c>
      <c r="F34" s="82">
        <v>6.6</v>
      </c>
      <c r="G34" s="82">
        <v>6.3</v>
      </c>
      <c r="H34" s="82">
        <v>3.5</v>
      </c>
      <c r="I34" s="82">
        <v>3.3</v>
      </c>
      <c r="J34" s="93"/>
      <c r="K34" s="83"/>
    </row>
    <row r="35" spans="3:11" ht="23.5" thickBot="1" x14ac:dyDescent="0.3">
      <c r="C35" s="75" t="s">
        <v>232</v>
      </c>
      <c r="D35" s="84">
        <v>79.31</v>
      </c>
      <c r="E35" s="42" t="s">
        <v>180</v>
      </c>
      <c r="F35" s="82">
        <v>4.3</v>
      </c>
      <c r="G35" s="82">
        <v>2.7</v>
      </c>
      <c r="H35" s="82">
        <v>8.3000000000000007</v>
      </c>
      <c r="I35" s="82">
        <v>5.2</v>
      </c>
      <c r="J35" s="93"/>
      <c r="K35" s="83"/>
    </row>
    <row r="36" spans="3:11" thickBot="1" x14ac:dyDescent="0.3">
      <c r="C36" s="75" t="s">
        <v>202</v>
      </c>
      <c r="D36" s="81">
        <v>1576.31</v>
      </c>
      <c r="E36" s="42" t="s">
        <v>182</v>
      </c>
      <c r="F36" s="82">
        <v>6.7</v>
      </c>
      <c r="G36" s="82">
        <v>6.2</v>
      </c>
      <c r="H36" s="82">
        <v>5.2</v>
      </c>
      <c r="I36" s="82">
        <v>3.7</v>
      </c>
      <c r="J36" s="93"/>
      <c r="K36" s="83"/>
    </row>
    <row r="37" spans="3:11" ht="23.5" thickBot="1" x14ac:dyDescent="0.3">
      <c r="C37" s="76" t="s">
        <v>308</v>
      </c>
      <c r="D37" s="85">
        <v>152.38</v>
      </c>
      <c r="E37" s="79" t="s">
        <v>180</v>
      </c>
      <c r="F37" s="71"/>
      <c r="G37" s="71"/>
      <c r="H37" s="71"/>
      <c r="I37" s="71"/>
      <c r="J37" s="93"/>
      <c r="K37" s="86"/>
    </row>
    <row r="38" spans="3:11" ht="46.5" thickBot="1" x14ac:dyDescent="0.3">
      <c r="C38" s="75" t="s">
        <v>268</v>
      </c>
      <c r="D38" s="84">
        <v>20.13</v>
      </c>
      <c r="E38" s="42" t="s">
        <v>180</v>
      </c>
      <c r="F38" s="82">
        <v>2.6</v>
      </c>
      <c r="G38" s="82">
        <v>1.5</v>
      </c>
      <c r="H38" s="82">
        <v>5.0999999999999996</v>
      </c>
      <c r="I38" s="82">
        <v>3.5</v>
      </c>
      <c r="J38" s="93"/>
      <c r="K38" s="83"/>
    </row>
    <row r="39" spans="3:11" ht="35" thickBot="1" x14ac:dyDescent="0.3">
      <c r="C39" s="75" t="s">
        <v>204</v>
      </c>
      <c r="D39" s="81">
        <v>3610.19</v>
      </c>
      <c r="E39" s="42" t="s">
        <v>182</v>
      </c>
      <c r="F39" s="82">
        <v>6.6</v>
      </c>
      <c r="G39" s="82">
        <v>6.3</v>
      </c>
      <c r="H39" s="82">
        <v>9</v>
      </c>
      <c r="I39" s="82">
        <v>10.8</v>
      </c>
      <c r="J39" s="93"/>
      <c r="K39" s="83"/>
    </row>
    <row r="40" spans="3:11" thickBot="1" x14ac:dyDescent="0.3">
      <c r="C40" s="75" t="s">
        <v>272</v>
      </c>
      <c r="D40" s="84">
        <v>175.94</v>
      </c>
      <c r="E40" s="42" t="s">
        <v>177</v>
      </c>
      <c r="F40" s="82">
        <v>2.5</v>
      </c>
      <c r="G40" s="82">
        <v>4</v>
      </c>
      <c r="H40" s="82">
        <v>5.5</v>
      </c>
      <c r="I40" s="82">
        <v>3.2</v>
      </c>
      <c r="J40" s="93"/>
      <c r="K40" s="83"/>
    </row>
    <row r="41" spans="3:11" thickBot="1" x14ac:dyDescent="0.3">
      <c r="C41" s="75" t="s">
        <v>211</v>
      </c>
      <c r="D41" s="84">
        <v>79.069999999999993</v>
      </c>
      <c r="E41" s="42" t="s">
        <v>177</v>
      </c>
      <c r="F41" s="82">
        <v>6</v>
      </c>
      <c r="G41" s="82">
        <v>4.9000000000000004</v>
      </c>
      <c r="H41" s="82">
        <v>7.5</v>
      </c>
      <c r="I41" s="82">
        <v>6.2</v>
      </c>
      <c r="J41" s="93"/>
      <c r="K41" s="83"/>
    </row>
    <row r="42" spans="3:11" ht="23.5" thickBot="1" x14ac:dyDescent="0.3">
      <c r="C42" s="75" t="s">
        <v>223</v>
      </c>
      <c r="D42" s="84">
        <v>448.42</v>
      </c>
      <c r="E42" s="42" t="s">
        <v>180</v>
      </c>
      <c r="F42" s="82">
        <v>4.9000000000000004</v>
      </c>
      <c r="G42" s="82">
        <v>4.2</v>
      </c>
      <c r="H42" s="82">
        <v>8.8000000000000007</v>
      </c>
      <c r="I42" s="82">
        <v>5.7</v>
      </c>
      <c r="J42" s="93"/>
      <c r="K42" s="83"/>
    </row>
    <row r="43" spans="3:11" ht="23.5" thickBot="1" x14ac:dyDescent="0.3">
      <c r="C43" s="75" t="s">
        <v>255</v>
      </c>
      <c r="D43" s="84">
        <v>300.77999999999997</v>
      </c>
      <c r="E43" s="42" t="s">
        <v>180</v>
      </c>
      <c r="F43" s="82">
        <v>3</v>
      </c>
      <c r="G43" s="82">
        <v>2.9</v>
      </c>
      <c r="H43" s="82">
        <v>3.5</v>
      </c>
      <c r="I43" s="82">
        <v>2.5</v>
      </c>
      <c r="J43" s="93"/>
      <c r="K43" s="95">
        <v>9446660000</v>
      </c>
    </row>
    <row r="44" spans="3:11" ht="23.5" thickBot="1" x14ac:dyDescent="0.35">
      <c r="C44" s="75" t="s">
        <v>205</v>
      </c>
      <c r="D44" s="81">
        <v>7941.33</v>
      </c>
      <c r="E44" s="42" t="s">
        <v>180</v>
      </c>
      <c r="F44" s="82">
        <v>6.6</v>
      </c>
      <c r="G44" s="82">
        <v>3.7</v>
      </c>
      <c r="H44" s="82">
        <v>8.5</v>
      </c>
      <c r="I44" s="82">
        <v>21.6</v>
      </c>
      <c r="J44" s="111">
        <v>2825568000</v>
      </c>
      <c r="K44" s="95">
        <v>2000000000</v>
      </c>
    </row>
    <row r="45" spans="3:11" ht="23.5" thickBot="1" x14ac:dyDescent="0.3">
      <c r="C45" s="75" t="s">
        <v>262</v>
      </c>
      <c r="D45" s="84">
        <v>213.24</v>
      </c>
      <c r="E45" s="42" t="s">
        <v>180</v>
      </c>
      <c r="F45" s="82">
        <v>2.8</v>
      </c>
      <c r="G45" s="82">
        <v>2.4</v>
      </c>
      <c r="H45" s="82">
        <v>7.2</v>
      </c>
      <c r="I45" s="82">
        <v>4.0999999999999996</v>
      </c>
      <c r="J45" s="93"/>
      <c r="K45" s="83"/>
    </row>
    <row r="46" spans="3:11" ht="23.5" thickBot="1" x14ac:dyDescent="0.3">
      <c r="C46" s="75" t="s">
        <v>284</v>
      </c>
      <c r="D46" s="84">
        <v>12.77</v>
      </c>
      <c r="E46" s="42" t="s">
        <v>180</v>
      </c>
      <c r="F46" s="82">
        <v>1.6</v>
      </c>
      <c r="G46" s="82">
        <v>-1.8</v>
      </c>
      <c r="H46" s="82">
        <v>5</v>
      </c>
      <c r="I46" s="82">
        <v>5.7</v>
      </c>
      <c r="J46" s="93"/>
      <c r="K46" s="83"/>
    </row>
    <row r="47" spans="3:11" ht="23.5" thickBot="1" x14ac:dyDescent="0.3">
      <c r="C47" s="75" t="s">
        <v>266</v>
      </c>
      <c r="D47" s="84">
        <v>43.95</v>
      </c>
      <c r="E47" s="42" t="s">
        <v>180</v>
      </c>
      <c r="F47" s="82">
        <v>2.6</v>
      </c>
      <c r="G47" s="82">
        <v>2.8</v>
      </c>
      <c r="H47" s="82">
        <v>7.4</v>
      </c>
      <c r="I47" s="82">
        <v>6.4</v>
      </c>
      <c r="J47" s="93"/>
      <c r="K47" s="83"/>
    </row>
    <row r="48" spans="3:11" ht="23.5" thickBot="1" x14ac:dyDescent="0.3">
      <c r="C48" s="75" t="s">
        <v>292</v>
      </c>
      <c r="D48" s="84">
        <v>125.03</v>
      </c>
      <c r="E48" s="42" t="s">
        <v>180</v>
      </c>
      <c r="F48" s="82">
        <v>0.5</v>
      </c>
      <c r="G48" s="82">
        <v>2.8</v>
      </c>
      <c r="H48" s="82">
        <v>4.8</v>
      </c>
      <c r="I48" s="82">
        <v>5.4</v>
      </c>
      <c r="J48" s="93"/>
      <c r="K48" s="83"/>
    </row>
    <row r="49" spans="3:11" thickBot="1" x14ac:dyDescent="0.3">
      <c r="C49" s="75" t="s">
        <v>208</v>
      </c>
      <c r="D49" s="81">
        <v>4070.61</v>
      </c>
      <c r="E49" s="42" t="s">
        <v>177</v>
      </c>
      <c r="F49" s="82">
        <v>6.4</v>
      </c>
      <c r="G49" s="82">
        <v>6.1</v>
      </c>
      <c r="H49" s="82">
        <v>33.9</v>
      </c>
      <c r="I49" s="82">
        <v>31.4</v>
      </c>
      <c r="J49" s="93"/>
      <c r="K49" s="83"/>
    </row>
    <row r="50" spans="3:11" ht="23.5" thickBot="1" x14ac:dyDescent="0.3">
      <c r="C50" s="75" t="s">
        <v>184</v>
      </c>
      <c r="D50" s="84">
        <v>609.37</v>
      </c>
      <c r="E50" s="42" t="s">
        <v>180</v>
      </c>
      <c r="F50" s="82">
        <v>14.5</v>
      </c>
      <c r="G50" s="82">
        <v>7</v>
      </c>
      <c r="H50" s="82">
        <v>4.5</v>
      </c>
      <c r="I50" s="82">
        <v>3.5</v>
      </c>
      <c r="J50" s="93"/>
      <c r="K50" s="83"/>
    </row>
    <row r="51" spans="3:11" ht="23.5" thickBot="1" x14ac:dyDescent="0.3">
      <c r="C51" s="75" t="s">
        <v>263</v>
      </c>
      <c r="D51" s="84">
        <v>98.55</v>
      </c>
      <c r="E51" s="42" t="s">
        <v>180</v>
      </c>
      <c r="F51" s="82">
        <v>2.8</v>
      </c>
      <c r="G51" s="82">
        <v>3</v>
      </c>
      <c r="H51" s="82">
        <v>4.3</v>
      </c>
      <c r="I51" s="82">
        <v>3.4</v>
      </c>
      <c r="J51" s="93"/>
      <c r="K51" s="83"/>
    </row>
    <row r="52" spans="3:11" thickBot="1" x14ac:dyDescent="0.3">
      <c r="C52" s="75" t="s">
        <v>230</v>
      </c>
      <c r="D52" s="84">
        <v>247.9</v>
      </c>
      <c r="E52" s="42" t="s">
        <v>177</v>
      </c>
      <c r="F52" s="82">
        <v>4.4000000000000004</v>
      </c>
      <c r="G52" s="82">
        <v>5.6</v>
      </c>
      <c r="H52" s="82">
        <v>11.5</v>
      </c>
      <c r="I52" s="82">
        <v>11.3</v>
      </c>
      <c r="J52" s="93"/>
      <c r="K52" s="83"/>
    </row>
    <row r="53" spans="3:11" ht="23.5" thickBot="1" x14ac:dyDescent="0.3">
      <c r="C53" s="75" t="s">
        <v>190</v>
      </c>
      <c r="D53" s="84">
        <v>769.18</v>
      </c>
      <c r="E53" s="42" t="s">
        <v>180</v>
      </c>
      <c r="F53" s="82">
        <v>10.1</v>
      </c>
      <c r="G53" s="82">
        <v>4</v>
      </c>
      <c r="H53" s="82">
        <v>11.9</v>
      </c>
      <c r="I53" s="82">
        <v>5.9</v>
      </c>
      <c r="J53" s="93"/>
      <c r="K53" s="83"/>
    </row>
    <row r="54" spans="3:11" thickBot="1" x14ac:dyDescent="0.3">
      <c r="C54" s="75" t="s">
        <v>250</v>
      </c>
      <c r="D54" s="81">
        <v>1238.47</v>
      </c>
      <c r="E54" s="42" t="s">
        <v>177</v>
      </c>
      <c r="F54" s="82">
        <v>3.2</v>
      </c>
      <c r="G54" s="82">
        <v>1.6</v>
      </c>
      <c r="H54" s="82">
        <v>31.9</v>
      </c>
      <c r="I54" s="82">
        <v>45.4</v>
      </c>
      <c r="J54" s="93"/>
      <c r="K54" s="83"/>
    </row>
    <row r="55" spans="3:11" ht="23.5" thickBot="1" x14ac:dyDescent="0.3">
      <c r="C55" s="75" t="s">
        <v>212</v>
      </c>
      <c r="D55" s="84">
        <v>68.14</v>
      </c>
      <c r="E55" s="42" t="s">
        <v>207</v>
      </c>
      <c r="F55" s="82">
        <v>6</v>
      </c>
      <c r="G55" s="82">
        <v>3.7</v>
      </c>
      <c r="H55" s="82">
        <v>2.7</v>
      </c>
      <c r="I55" s="82">
        <v>3.2</v>
      </c>
      <c r="J55" s="93"/>
      <c r="K55" s="83"/>
    </row>
    <row r="56" spans="3:11" ht="23.5" thickBot="1" x14ac:dyDescent="0.3">
      <c r="C56" s="75" t="s">
        <v>239</v>
      </c>
      <c r="D56" s="84">
        <v>512.54999999999995</v>
      </c>
      <c r="E56" s="42" t="s">
        <v>180</v>
      </c>
      <c r="F56" s="82">
        <v>4</v>
      </c>
      <c r="G56" s="82">
        <v>3.4</v>
      </c>
      <c r="H56" s="82">
        <v>6.9</v>
      </c>
      <c r="I56" s="82">
        <v>7.4</v>
      </c>
      <c r="J56" s="93"/>
      <c r="K56" s="83"/>
    </row>
    <row r="57" spans="3:11" thickBot="1" x14ac:dyDescent="0.3">
      <c r="C57" s="75" t="s">
        <v>231</v>
      </c>
      <c r="D57" s="84">
        <v>592.09</v>
      </c>
      <c r="E57" s="42" t="s">
        <v>182</v>
      </c>
      <c r="F57" s="82">
        <v>4.3</v>
      </c>
      <c r="G57" s="82">
        <v>5.6</v>
      </c>
      <c r="H57" s="82">
        <v>10.5</v>
      </c>
      <c r="I57" s="82">
        <v>8.1</v>
      </c>
      <c r="J57" s="93"/>
      <c r="K57" s="83"/>
    </row>
    <row r="58" spans="3:11" ht="23.5" thickBot="1" x14ac:dyDescent="0.3">
      <c r="C58" s="75" t="s">
        <v>245</v>
      </c>
      <c r="D58" s="84">
        <v>169.1</v>
      </c>
      <c r="E58" s="42" t="s">
        <v>177</v>
      </c>
      <c r="F58" s="82">
        <v>3.5</v>
      </c>
      <c r="G58" s="82">
        <v>4.5</v>
      </c>
      <c r="H58" s="82">
        <v>7.9</v>
      </c>
      <c r="I58" s="82">
        <v>5</v>
      </c>
      <c r="J58" s="93"/>
      <c r="K58" s="83"/>
    </row>
    <row r="59" spans="3:11" thickBot="1" x14ac:dyDescent="0.3">
      <c r="C59" s="75" t="s">
        <v>181</v>
      </c>
      <c r="D59" s="84">
        <v>138.81</v>
      </c>
      <c r="E59" s="42" t="s">
        <v>182</v>
      </c>
      <c r="F59" s="82">
        <v>62.3</v>
      </c>
      <c r="G59" s="82">
        <v>37.200000000000003</v>
      </c>
      <c r="H59" s="82">
        <v>6.5</v>
      </c>
      <c r="I59" s="82">
        <v>6.6</v>
      </c>
      <c r="J59" s="93"/>
      <c r="K59" s="83"/>
    </row>
    <row r="60" spans="3:11" thickBot="1" x14ac:dyDescent="0.3">
      <c r="C60" s="75" t="s">
        <v>296</v>
      </c>
      <c r="D60" s="84">
        <v>951.48</v>
      </c>
      <c r="E60" s="42" t="s">
        <v>177</v>
      </c>
      <c r="F60" s="82">
        <v>-1.7</v>
      </c>
      <c r="G60" s="82">
        <v>0.3</v>
      </c>
      <c r="H60" s="82">
        <v>27.6</v>
      </c>
      <c r="I60" s="82">
        <v>44.5</v>
      </c>
      <c r="J60" s="93"/>
      <c r="K60" s="83"/>
    </row>
    <row r="61" spans="3:11" thickBot="1" x14ac:dyDescent="0.3">
      <c r="C61" s="75" t="s">
        <v>238</v>
      </c>
      <c r="D61" s="84">
        <v>617.30999999999995</v>
      </c>
      <c r="E61" s="42" t="s">
        <v>199</v>
      </c>
      <c r="F61" s="82">
        <v>4</v>
      </c>
      <c r="G61" s="82">
        <v>3.7</v>
      </c>
      <c r="H61" s="82">
        <v>9.1</v>
      </c>
      <c r="I61" s="82">
        <v>6.9</v>
      </c>
      <c r="J61" s="93"/>
      <c r="K61" s="83"/>
    </row>
    <row r="62" spans="3:11" ht="23.5" thickBot="1" x14ac:dyDescent="0.3">
      <c r="C62" s="75" t="s">
        <v>78</v>
      </c>
      <c r="D62" s="81">
        <v>3135.1</v>
      </c>
      <c r="E62" s="42" t="s">
        <v>180</v>
      </c>
      <c r="F62" s="82">
        <v>6.8</v>
      </c>
      <c r="G62" s="82">
        <v>5.9</v>
      </c>
      <c r="H62" s="82">
        <v>6.7</v>
      </c>
      <c r="I62" s="82">
        <v>4.9000000000000004</v>
      </c>
      <c r="J62" s="93"/>
      <c r="K62" s="83"/>
    </row>
    <row r="63" spans="3:11" ht="23.5" thickBot="1" x14ac:dyDescent="0.35">
      <c r="C63" s="75" t="s">
        <v>75</v>
      </c>
      <c r="D63" s="84">
        <v>625.9</v>
      </c>
      <c r="E63" s="42" t="s">
        <v>180</v>
      </c>
      <c r="F63" s="82">
        <v>5.3</v>
      </c>
      <c r="G63" s="82">
        <v>5</v>
      </c>
      <c r="H63" s="82">
        <v>4.2</v>
      </c>
      <c r="I63" s="82">
        <v>4.4000000000000004</v>
      </c>
      <c r="J63" s="111">
        <v>31395200000</v>
      </c>
      <c r="K63" s="83"/>
    </row>
    <row r="64" spans="3:11" ht="23.5" thickBot="1" x14ac:dyDescent="0.3">
      <c r="C64" s="75" t="s">
        <v>269</v>
      </c>
      <c r="D64" s="84">
        <v>303.77</v>
      </c>
      <c r="E64" s="42" t="s">
        <v>180</v>
      </c>
      <c r="F64" s="82">
        <v>2.5</v>
      </c>
      <c r="G64" s="82">
        <v>2</v>
      </c>
      <c r="H64" s="82">
        <v>49</v>
      </c>
      <c r="I64" s="82">
        <v>42.5</v>
      </c>
      <c r="J64" s="93"/>
      <c r="K64" s="83"/>
    </row>
    <row r="65" spans="3:11" ht="23.5" thickBot="1" x14ac:dyDescent="0.3">
      <c r="C65" s="75" t="s">
        <v>194</v>
      </c>
      <c r="D65" s="81">
        <v>1810.69</v>
      </c>
      <c r="E65" s="42" t="s">
        <v>180</v>
      </c>
      <c r="F65" s="82">
        <v>8.1</v>
      </c>
      <c r="G65" s="82">
        <v>3.7</v>
      </c>
      <c r="H65" s="82">
        <v>5</v>
      </c>
      <c r="I65" s="82">
        <v>6.6</v>
      </c>
      <c r="J65" s="93"/>
      <c r="K65" s="83"/>
    </row>
    <row r="66" spans="3:11" ht="23.5" thickBot="1" x14ac:dyDescent="0.3">
      <c r="C66" s="75" t="s">
        <v>237</v>
      </c>
      <c r="D66" s="84">
        <v>58.58</v>
      </c>
      <c r="E66" s="42" t="s">
        <v>180</v>
      </c>
      <c r="F66" s="82">
        <v>4</v>
      </c>
      <c r="G66" s="82">
        <v>2.2000000000000002</v>
      </c>
      <c r="H66" s="82">
        <v>9.5</v>
      </c>
      <c r="I66" s="82">
        <v>7</v>
      </c>
      <c r="J66" s="93"/>
      <c r="K66" s="83"/>
    </row>
    <row r="67" spans="3:11" ht="23.5" thickBot="1" x14ac:dyDescent="0.3">
      <c r="C67" s="75" t="s">
        <v>80</v>
      </c>
      <c r="D67" s="81">
        <v>3447.15</v>
      </c>
      <c r="E67" s="42" t="s">
        <v>180</v>
      </c>
      <c r="F67" s="82">
        <v>2.7</v>
      </c>
      <c r="G67" s="82">
        <v>2.7</v>
      </c>
      <c r="H67" s="82">
        <v>4.2</v>
      </c>
      <c r="I67" s="82">
        <v>3.8</v>
      </c>
      <c r="J67" s="93"/>
      <c r="K67" s="83"/>
    </row>
    <row r="68" spans="3:11" ht="23.5" thickBot="1" x14ac:dyDescent="0.35">
      <c r="C68" s="75" t="s">
        <v>251</v>
      </c>
      <c r="D68" s="84">
        <v>57.55</v>
      </c>
      <c r="E68" s="42" t="s">
        <v>180</v>
      </c>
      <c r="F68" s="82">
        <v>3.2</v>
      </c>
      <c r="G68" s="82">
        <v>4.3</v>
      </c>
      <c r="H68" s="82">
        <v>15</v>
      </c>
      <c r="I68" s="82">
        <v>14.8</v>
      </c>
      <c r="J68" s="111">
        <v>1098832000</v>
      </c>
      <c r="K68" s="83"/>
    </row>
    <row r="69" spans="3:11" thickBot="1" x14ac:dyDescent="0.3">
      <c r="C69" s="75" t="s">
        <v>218</v>
      </c>
      <c r="D69" s="81">
        <v>3176.86</v>
      </c>
      <c r="E69" s="42" t="s">
        <v>177</v>
      </c>
      <c r="F69" s="82">
        <v>5.4</v>
      </c>
      <c r="G69" s="82">
        <v>5.3</v>
      </c>
      <c r="H69" s="82">
        <v>7.6</v>
      </c>
      <c r="I69" s="82">
        <v>7.8</v>
      </c>
      <c r="J69" s="93"/>
      <c r="K69" s="95">
        <v>600000000</v>
      </c>
    </row>
    <row r="70" spans="3:11" thickBot="1" x14ac:dyDescent="0.3">
      <c r="C70" s="75" t="s">
        <v>288</v>
      </c>
      <c r="D70" s="84">
        <v>72.86</v>
      </c>
      <c r="E70" s="42" t="s">
        <v>177</v>
      </c>
      <c r="F70" s="82">
        <v>1.2</v>
      </c>
      <c r="G70" s="82">
        <v>2.5</v>
      </c>
      <c r="H70" s="82">
        <v>5.3</v>
      </c>
      <c r="I70" s="82">
        <v>8.6</v>
      </c>
      <c r="J70" s="93"/>
      <c r="K70" s="83"/>
    </row>
    <row r="71" spans="3:11" ht="23.5" thickBot="1" x14ac:dyDescent="0.3">
      <c r="C71" s="75" t="s">
        <v>264</v>
      </c>
      <c r="D71" s="84">
        <v>453.5</v>
      </c>
      <c r="E71" s="42" t="s">
        <v>180</v>
      </c>
      <c r="F71" s="82">
        <v>2.7</v>
      </c>
      <c r="G71" s="82">
        <v>3.5</v>
      </c>
      <c r="H71" s="82">
        <v>11.7</v>
      </c>
      <c r="I71" s="82">
        <v>5.5</v>
      </c>
      <c r="J71" s="93"/>
      <c r="K71" s="83"/>
    </row>
    <row r="72" spans="3:11" thickBot="1" x14ac:dyDescent="0.3">
      <c r="C72" s="75" t="s">
        <v>200</v>
      </c>
      <c r="D72" s="84">
        <v>478.54</v>
      </c>
      <c r="E72" s="42" t="s">
        <v>182</v>
      </c>
      <c r="F72" s="82">
        <v>7</v>
      </c>
      <c r="G72" s="82">
        <v>3.5</v>
      </c>
      <c r="H72" s="82">
        <v>13.9</v>
      </c>
      <c r="I72" s="82">
        <v>11.3</v>
      </c>
      <c r="J72" s="93"/>
      <c r="K72" s="83"/>
    </row>
    <row r="73" spans="3:11" ht="35" thickBot="1" x14ac:dyDescent="0.35">
      <c r="C73" s="75" t="s">
        <v>275</v>
      </c>
      <c r="D73" s="84">
        <v>575.67999999999995</v>
      </c>
      <c r="E73" s="42" t="s">
        <v>177</v>
      </c>
      <c r="F73" s="82">
        <v>2.2999999999999998</v>
      </c>
      <c r="G73" s="82">
        <v>4</v>
      </c>
      <c r="H73" s="82">
        <v>23</v>
      </c>
      <c r="I73" s="82">
        <v>15.1</v>
      </c>
      <c r="J73" s="111">
        <v>941856000</v>
      </c>
      <c r="K73" s="83"/>
    </row>
    <row r="74" spans="3:11" ht="23.5" thickBot="1" x14ac:dyDescent="0.3">
      <c r="C74" s="75" t="s">
        <v>179</v>
      </c>
      <c r="D74" s="81">
        <v>1399.29</v>
      </c>
      <c r="E74" s="42" t="s">
        <v>180</v>
      </c>
      <c r="F74" s="82" t="s">
        <v>178</v>
      </c>
      <c r="G74" s="82" t="s">
        <v>178</v>
      </c>
      <c r="H74" s="82" t="s">
        <v>178</v>
      </c>
      <c r="I74" s="82" t="s">
        <v>178</v>
      </c>
      <c r="J74" s="93"/>
      <c r="K74" s="83"/>
    </row>
    <row r="75" spans="3:11" thickBot="1" x14ac:dyDescent="0.3">
      <c r="C75" s="75" t="s">
        <v>278</v>
      </c>
      <c r="D75" s="84">
        <v>179.2</v>
      </c>
      <c r="E75" s="42" t="s">
        <v>182</v>
      </c>
      <c r="F75" s="82">
        <v>2.1</v>
      </c>
      <c r="G75" s="82">
        <v>2.2000000000000002</v>
      </c>
      <c r="H75" s="82">
        <v>8.1999999999999993</v>
      </c>
      <c r="I75" s="82">
        <v>6.8</v>
      </c>
      <c r="J75" s="93"/>
      <c r="K75" s="83"/>
    </row>
    <row r="76" spans="3:11" thickBot="1" x14ac:dyDescent="0.3">
      <c r="C76" s="75" t="s">
        <v>226</v>
      </c>
      <c r="D76" s="84">
        <v>606.33000000000004</v>
      </c>
      <c r="E76" s="42" t="s">
        <v>182</v>
      </c>
      <c r="F76" s="82">
        <v>4.8</v>
      </c>
      <c r="G76" s="82">
        <v>4.3</v>
      </c>
      <c r="H76" s="82">
        <v>7.6</v>
      </c>
      <c r="I76" s="82">
        <v>6.9</v>
      </c>
      <c r="J76" s="93"/>
      <c r="K76" s="83"/>
    </row>
    <row r="77" spans="3:11" ht="23.5" thickBot="1" x14ac:dyDescent="0.3">
      <c r="C77" s="75" t="s">
        <v>305</v>
      </c>
      <c r="D77" s="84">
        <v>343.59</v>
      </c>
      <c r="E77" s="42" t="s">
        <v>180</v>
      </c>
      <c r="F77" s="82">
        <v>-12.8</v>
      </c>
      <c r="G77" s="82">
        <v>17.5</v>
      </c>
      <c r="H77" s="82">
        <v>4.5</v>
      </c>
      <c r="I77" s="82">
        <v>3.4</v>
      </c>
      <c r="J77" s="93"/>
      <c r="K77" s="83"/>
    </row>
    <row r="78" spans="3:11" thickBot="1" x14ac:dyDescent="0.3">
      <c r="C78" s="75" t="s">
        <v>234</v>
      </c>
      <c r="D78" s="81">
        <v>1068.26</v>
      </c>
      <c r="E78" s="42" t="s">
        <v>182</v>
      </c>
      <c r="F78" s="82">
        <v>4.2</v>
      </c>
      <c r="G78" s="82">
        <v>4.2</v>
      </c>
      <c r="H78" s="82">
        <v>8.1999999999999993</v>
      </c>
      <c r="I78" s="82">
        <v>9.5</v>
      </c>
      <c r="J78" s="93"/>
      <c r="K78" s="83"/>
    </row>
    <row r="79" spans="3:11" ht="23.5" thickBot="1" x14ac:dyDescent="0.3">
      <c r="C79" s="75" t="s">
        <v>290</v>
      </c>
      <c r="D79" s="81">
        <v>1178.1600000000001</v>
      </c>
      <c r="E79" s="42" t="s">
        <v>207</v>
      </c>
      <c r="F79" s="82">
        <v>0.8</v>
      </c>
      <c r="G79" s="82">
        <v>2.4</v>
      </c>
      <c r="H79" s="82">
        <v>20.8</v>
      </c>
      <c r="I79" s="82">
        <v>24.7</v>
      </c>
      <c r="J79" s="93"/>
      <c r="K79" s="83"/>
    </row>
    <row r="80" spans="3:11" ht="23.5" thickBot="1" x14ac:dyDescent="0.35">
      <c r="C80" s="75" t="s">
        <v>192</v>
      </c>
      <c r="D80" s="84">
        <v>14.38</v>
      </c>
      <c r="E80" s="42" t="s">
        <v>180</v>
      </c>
      <c r="F80" s="82">
        <v>8.6999999999999993</v>
      </c>
      <c r="G80" s="82">
        <v>4.5</v>
      </c>
      <c r="H80" s="82">
        <v>3.4</v>
      </c>
      <c r="I80" s="82">
        <v>2.9</v>
      </c>
      <c r="J80" s="111">
        <v>28255680000</v>
      </c>
      <c r="K80" s="83"/>
    </row>
    <row r="81" spans="3:11" thickBot="1" x14ac:dyDescent="0.3">
      <c r="C81" s="75" t="s">
        <v>186</v>
      </c>
      <c r="D81" s="84">
        <v>112.41</v>
      </c>
      <c r="E81" s="42" t="s">
        <v>177</v>
      </c>
      <c r="F81" s="82">
        <v>12.3</v>
      </c>
      <c r="G81" s="82">
        <v>7.2</v>
      </c>
      <c r="H81" s="82">
        <v>2.6</v>
      </c>
      <c r="I81" s="82">
        <v>5.2</v>
      </c>
      <c r="J81" s="93"/>
      <c r="K81" s="83"/>
    </row>
    <row r="82" spans="3:11" thickBot="1" x14ac:dyDescent="0.3">
      <c r="C82" s="75" t="s">
        <v>243</v>
      </c>
      <c r="D82" s="81">
        <v>1435.72</v>
      </c>
      <c r="E82" s="42" t="s">
        <v>182</v>
      </c>
      <c r="F82" s="82">
        <v>3.7</v>
      </c>
      <c r="G82" s="82">
        <v>5</v>
      </c>
      <c r="H82" s="82">
        <v>10.1</v>
      </c>
      <c r="I82" s="82">
        <v>5</v>
      </c>
      <c r="J82" s="93"/>
      <c r="K82" s="83"/>
    </row>
    <row r="83" spans="3:11" ht="23.5" thickBot="1" x14ac:dyDescent="0.3">
      <c r="C83" s="75" t="s">
        <v>287</v>
      </c>
      <c r="D83" s="84">
        <v>107.12</v>
      </c>
      <c r="E83" s="42" t="s">
        <v>177</v>
      </c>
      <c r="F83" s="82">
        <v>1.3</v>
      </c>
      <c r="G83" s="82">
        <v>3</v>
      </c>
      <c r="H83" s="82">
        <v>6.2</v>
      </c>
      <c r="I83" s="82">
        <v>2.2000000000000002</v>
      </c>
      <c r="J83" s="93"/>
      <c r="K83" s="83"/>
    </row>
    <row r="84" spans="3:11" thickBot="1" x14ac:dyDescent="0.3">
      <c r="C84" s="75" t="s">
        <v>221</v>
      </c>
      <c r="D84" s="84">
        <v>429.24</v>
      </c>
      <c r="E84" s="42" t="s">
        <v>182</v>
      </c>
      <c r="F84" s="82">
        <v>5</v>
      </c>
      <c r="G84" s="82">
        <v>4.4000000000000004</v>
      </c>
      <c r="H84" s="82">
        <v>9.6</v>
      </c>
      <c r="I84" s="82">
        <v>9.5</v>
      </c>
      <c r="J84" s="93"/>
      <c r="K84" s="83"/>
    </row>
    <row r="85" spans="3:11" ht="23.5" thickBot="1" x14ac:dyDescent="0.3">
      <c r="C85" s="75" t="s">
        <v>193</v>
      </c>
      <c r="D85" s="84">
        <v>293.2</v>
      </c>
      <c r="E85" s="42" t="s">
        <v>180</v>
      </c>
      <c r="F85" s="82">
        <v>8.3000000000000007</v>
      </c>
      <c r="G85" s="82">
        <v>4.5999999999999996</v>
      </c>
      <c r="H85" s="82">
        <v>10.8</v>
      </c>
      <c r="I85" s="82">
        <v>9.5</v>
      </c>
      <c r="J85" s="93"/>
      <c r="K85" s="83"/>
    </row>
    <row r="86" spans="3:11" ht="23.5" thickBot="1" x14ac:dyDescent="0.3">
      <c r="C86" s="75" t="s">
        <v>253</v>
      </c>
      <c r="D86" s="84">
        <v>563.63</v>
      </c>
      <c r="E86" s="42" t="s">
        <v>180</v>
      </c>
      <c r="F86" s="82">
        <v>3.1</v>
      </c>
      <c r="G86" s="82">
        <v>1.8</v>
      </c>
      <c r="H86" s="82">
        <v>7.9</v>
      </c>
      <c r="I86" s="82">
        <v>6.3</v>
      </c>
      <c r="J86" s="93"/>
      <c r="K86" s="83"/>
    </row>
    <row r="87" spans="3:11" thickBot="1" x14ac:dyDescent="0.3">
      <c r="C87" s="75" t="s">
        <v>295</v>
      </c>
      <c r="D87" s="84">
        <v>130.76</v>
      </c>
      <c r="E87" s="42" t="s">
        <v>177</v>
      </c>
      <c r="F87" s="82">
        <v>-0.6</v>
      </c>
      <c r="G87" s="82">
        <v>2.8</v>
      </c>
      <c r="H87" s="82">
        <v>5</v>
      </c>
      <c r="I87" s="82">
        <v>4.7</v>
      </c>
      <c r="J87" s="93"/>
      <c r="K87" s="83"/>
    </row>
    <row r="88" spans="3:11" thickBot="1" x14ac:dyDescent="0.3">
      <c r="C88" s="75" t="s">
        <v>302</v>
      </c>
      <c r="D88" s="84">
        <v>596.22</v>
      </c>
      <c r="E88" s="42" t="s">
        <v>199</v>
      </c>
      <c r="F88" s="82">
        <v>-5.6</v>
      </c>
      <c r="G88" s="82">
        <v>2</v>
      </c>
      <c r="H88" s="82">
        <v>28.6</v>
      </c>
      <c r="I88" s="82">
        <v>13.8</v>
      </c>
      <c r="J88" s="93"/>
      <c r="K88" s="83"/>
    </row>
    <row r="89" spans="3:11" ht="23.5" thickBot="1" x14ac:dyDescent="0.35">
      <c r="C89" s="75" t="s">
        <v>225</v>
      </c>
      <c r="D89" s="84">
        <v>282.02999999999997</v>
      </c>
      <c r="E89" s="42" t="s">
        <v>180</v>
      </c>
      <c r="F89" s="82">
        <v>4.8</v>
      </c>
      <c r="G89" s="82">
        <v>4.5</v>
      </c>
      <c r="H89" s="82">
        <v>15.2</v>
      </c>
      <c r="I89" s="82">
        <v>11.2</v>
      </c>
      <c r="J89" s="111">
        <v>2354640000</v>
      </c>
      <c r="K89" s="83"/>
    </row>
    <row r="90" spans="3:11" ht="23.5" thickBot="1" x14ac:dyDescent="0.3">
      <c r="C90" s="75" t="s">
        <v>209</v>
      </c>
      <c r="D90" s="84">
        <v>133.15</v>
      </c>
      <c r="E90" s="42" t="s">
        <v>180</v>
      </c>
      <c r="F90" s="82">
        <v>6.4</v>
      </c>
      <c r="G90" s="82">
        <v>3.2</v>
      </c>
      <c r="H90" s="82">
        <v>13</v>
      </c>
      <c r="I90" s="82">
        <v>9.6999999999999993</v>
      </c>
      <c r="J90" s="93"/>
      <c r="K90" s="83"/>
    </row>
    <row r="91" spans="3:11" ht="23.5" thickBot="1" x14ac:dyDescent="0.3">
      <c r="C91" s="76" t="s">
        <v>309</v>
      </c>
      <c r="D91" s="85">
        <v>39.78</v>
      </c>
      <c r="E91" s="79" t="s">
        <v>180</v>
      </c>
      <c r="F91" s="71"/>
      <c r="G91" s="71"/>
      <c r="H91" s="71"/>
      <c r="I91" s="71"/>
      <c r="J91" s="93"/>
      <c r="K91" s="86"/>
    </row>
    <row r="92" spans="3:11" ht="23.5" thickBot="1" x14ac:dyDescent="0.35">
      <c r="C92" s="75" t="s">
        <v>77</v>
      </c>
      <c r="D92" s="84">
        <v>966.16</v>
      </c>
      <c r="E92" s="42" t="s">
        <v>180</v>
      </c>
      <c r="F92" s="82">
        <v>1.1000000000000001</v>
      </c>
      <c r="G92" s="82">
        <v>3</v>
      </c>
      <c r="H92" s="82">
        <v>6.6</v>
      </c>
      <c r="I92" s="82">
        <v>4.5999999999999996</v>
      </c>
      <c r="J92" s="111">
        <v>1431230000</v>
      </c>
      <c r="K92" s="83"/>
    </row>
    <row r="93" spans="3:11" ht="23.5" thickBot="1" x14ac:dyDescent="0.3">
      <c r="C93" s="75" t="s">
        <v>235</v>
      </c>
      <c r="D93" s="81">
        <v>2282.83</v>
      </c>
      <c r="E93" s="42" t="s">
        <v>207</v>
      </c>
      <c r="F93" s="82">
        <v>4.0999999999999996</v>
      </c>
      <c r="G93" s="82">
        <v>5</v>
      </c>
      <c r="H93" s="82">
        <v>9.8000000000000007</v>
      </c>
      <c r="I93" s="82">
        <v>7.4</v>
      </c>
      <c r="J93" s="93"/>
      <c r="K93" s="83"/>
    </row>
    <row r="94" spans="3:11" thickBot="1" x14ac:dyDescent="0.3">
      <c r="C94" s="75" t="s">
        <v>83</v>
      </c>
      <c r="D94" s="81">
        <v>1506.56</v>
      </c>
      <c r="E94" s="42" t="s">
        <v>199</v>
      </c>
      <c r="F94" s="82">
        <v>2</v>
      </c>
      <c r="G94" s="82">
        <v>2.6</v>
      </c>
      <c r="H94" s="82">
        <v>16.2</v>
      </c>
      <c r="I94" s="82">
        <v>14.2</v>
      </c>
      <c r="J94" s="93"/>
      <c r="K94" s="83"/>
    </row>
    <row r="95" spans="3:11" ht="23.5" thickBot="1" x14ac:dyDescent="0.3">
      <c r="C95" s="75" t="s">
        <v>242</v>
      </c>
      <c r="D95" s="84">
        <v>182.59</v>
      </c>
      <c r="E95" s="42" t="s">
        <v>180</v>
      </c>
      <c r="F95" s="82">
        <v>3.8</v>
      </c>
      <c r="G95" s="82">
        <v>2.8</v>
      </c>
      <c r="H95" s="82">
        <v>6.1</v>
      </c>
      <c r="I95" s="82">
        <v>5</v>
      </c>
      <c r="J95" s="93"/>
      <c r="K95" s="83"/>
    </row>
    <row r="96" spans="3:11" ht="23.5" thickBot="1" x14ac:dyDescent="0.3">
      <c r="C96" s="75" t="s">
        <v>256</v>
      </c>
      <c r="D96" s="84">
        <v>33.76</v>
      </c>
      <c r="E96" s="42" t="s">
        <v>180</v>
      </c>
      <c r="F96" s="82">
        <v>3</v>
      </c>
      <c r="G96" s="82">
        <v>1</v>
      </c>
      <c r="H96" s="82">
        <v>2.6</v>
      </c>
      <c r="I96" s="82">
        <v>4.2</v>
      </c>
      <c r="J96" s="93"/>
      <c r="K96" s="83"/>
    </row>
    <row r="97" spans="3:11" thickBot="1" x14ac:dyDescent="0.3">
      <c r="C97" s="75" t="s">
        <v>214</v>
      </c>
      <c r="D97" s="81">
        <v>1598.49</v>
      </c>
      <c r="E97" s="42" t="s">
        <v>199</v>
      </c>
      <c r="F97" s="82">
        <v>5.8</v>
      </c>
      <c r="G97" s="82">
        <v>4.4000000000000004</v>
      </c>
      <c r="H97" s="82">
        <v>6.3</v>
      </c>
      <c r="I97" s="82">
        <v>7.8</v>
      </c>
      <c r="J97" s="93"/>
      <c r="K97" s="83"/>
    </row>
    <row r="98" spans="3:11" thickBot="1" x14ac:dyDescent="0.3">
      <c r="C98" s="75" t="s">
        <v>236</v>
      </c>
      <c r="D98" s="84">
        <v>753.96</v>
      </c>
      <c r="E98" s="42" t="s">
        <v>182</v>
      </c>
      <c r="F98" s="82">
        <v>4</v>
      </c>
      <c r="G98" s="82">
        <v>3</v>
      </c>
      <c r="H98" s="82">
        <v>10.4</v>
      </c>
      <c r="I98" s="82">
        <v>8.5</v>
      </c>
      <c r="J98" s="93"/>
      <c r="K98" s="83"/>
    </row>
    <row r="99" spans="3:11" thickBot="1" x14ac:dyDescent="0.3">
      <c r="C99" s="75" t="s">
        <v>188</v>
      </c>
      <c r="D99" s="81">
        <v>1807.44</v>
      </c>
      <c r="E99" s="42" t="s">
        <v>182</v>
      </c>
      <c r="F99" s="82">
        <v>11.1</v>
      </c>
      <c r="G99" s="82">
        <v>6.1</v>
      </c>
      <c r="H99" s="82">
        <v>4.2</v>
      </c>
      <c r="I99" s="82">
        <v>2.8</v>
      </c>
      <c r="J99" s="93"/>
      <c r="K99" s="83"/>
    </row>
    <row r="100" spans="3:11" ht="23.5" thickBot="1" x14ac:dyDescent="0.35">
      <c r="C100" s="75" t="s">
        <v>248</v>
      </c>
      <c r="D100" s="81">
        <v>3527.59</v>
      </c>
      <c r="E100" s="42" t="s">
        <v>180</v>
      </c>
      <c r="F100" s="82">
        <v>3.3</v>
      </c>
      <c r="G100" s="82">
        <v>3.2</v>
      </c>
      <c r="H100" s="82">
        <v>18.8</v>
      </c>
      <c r="I100" s="82">
        <v>20.100000000000001</v>
      </c>
      <c r="J100" s="111">
        <v>2354640000</v>
      </c>
      <c r="K100" s="83"/>
    </row>
    <row r="101" spans="3:11" ht="23.5" thickBot="1" x14ac:dyDescent="0.3">
      <c r="C101" s="76" t="s">
        <v>310</v>
      </c>
      <c r="D101" s="85">
        <v>28.03</v>
      </c>
      <c r="E101" s="79" t="s">
        <v>180</v>
      </c>
      <c r="F101" s="71"/>
      <c r="G101" s="71"/>
      <c r="H101" s="71"/>
      <c r="I101" s="71"/>
      <c r="J101" s="93"/>
      <c r="K101" s="86"/>
    </row>
    <row r="102" spans="3:11" ht="23.5" thickBot="1" x14ac:dyDescent="0.3">
      <c r="C102" s="75" t="s">
        <v>277</v>
      </c>
      <c r="D102" s="84">
        <v>338.22</v>
      </c>
      <c r="E102" s="42" t="s">
        <v>180</v>
      </c>
      <c r="F102" s="82">
        <v>2.2000000000000002</v>
      </c>
      <c r="G102" s="82">
        <v>1.4</v>
      </c>
      <c r="H102" s="82">
        <v>14.2</v>
      </c>
      <c r="I102" s="82">
        <v>9.1999999999999993</v>
      </c>
      <c r="J102" s="93"/>
      <c r="K102" s="83"/>
    </row>
    <row r="103" spans="3:11" ht="23.5" thickBot="1" x14ac:dyDescent="0.35">
      <c r="C103" s="75" t="s">
        <v>79</v>
      </c>
      <c r="D103" s="81">
        <v>2922.78</v>
      </c>
      <c r="E103" s="42" t="s">
        <v>180</v>
      </c>
      <c r="F103" s="82">
        <v>6</v>
      </c>
      <c r="G103" s="82">
        <v>0.5</v>
      </c>
      <c r="H103" s="82">
        <v>12.1</v>
      </c>
      <c r="I103" s="82">
        <v>27.1</v>
      </c>
      <c r="J103" s="111">
        <v>4709280000</v>
      </c>
      <c r="K103" s="95">
        <v>28567400000</v>
      </c>
    </row>
    <row r="104" spans="3:11" ht="23.5" thickBot="1" x14ac:dyDescent="0.3">
      <c r="C104" s="75" t="s">
        <v>299</v>
      </c>
      <c r="D104" s="84">
        <v>50.51</v>
      </c>
      <c r="E104" s="42" t="s">
        <v>180</v>
      </c>
      <c r="F104" s="82">
        <v>-2.9</v>
      </c>
      <c r="G104" s="82">
        <v>8.6999999999999993</v>
      </c>
      <c r="H104" s="82">
        <v>8.6999999999999993</v>
      </c>
      <c r="I104" s="82">
        <v>7.9</v>
      </c>
      <c r="J104" s="93"/>
      <c r="K104" s="83"/>
    </row>
    <row r="105" spans="3:11" ht="23.5" thickBot="1" x14ac:dyDescent="0.3">
      <c r="C105" s="75" t="s">
        <v>191</v>
      </c>
      <c r="D105" s="84">
        <v>91.37</v>
      </c>
      <c r="E105" s="42" t="s">
        <v>180</v>
      </c>
      <c r="F105" s="82">
        <v>10</v>
      </c>
      <c r="G105" s="82">
        <v>5</v>
      </c>
      <c r="H105" s="82">
        <v>2.9</v>
      </c>
      <c r="I105" s="82">
        <v>2.2000000000000002</v>
      </c>
      <c r="J105" s="93"/>
      <c r="K105" s="83"/>
    </row>
    <row r="106" spans="3:11" ht="23.5" thickBot="1" x14ac:dyDescent="0.3">
      <c r="C106" s="75" t="s">
        <v>82</v>
      </c>
      <c r="D106" s="81">
        <v>1185.42</v>
      </c>
      <c r="E106" s="42" t="s">
        <v>177</v>
      </c>
      <c r="F106" s="82">
        <v>4.5</v>
      </c>
      <c r="G106" s="82">
        <v>3.7</v>
      </c>
      <c r="H106" s="82">
        <v>6.6</v>
      </c>
      <c r="I106" s="82">
        <v>5.4</v>
      </c>
      <c r="J106" s="93"/>
      <c r="K106" s="83"/>
    </row>
    <row r="107" spans="3:11" ht="23.5" thickBot="1" x14ac:dyDescent="0.3">
      <c r="C107" s="75" t="s">
        <v>294</v>
      </c>
      <c r="D107" s="84">
        <v>175.14</v>
      </c>
      <c r="E107" s="42" t="s">
        <v>180</v>
      </c>
      <c r="F107" s="82">
        <v>0.2</v>
      </c>
      <c r="G107" s="82">
        <v>4.5</v>
      </c>
      <c r="H107" s="82">
        <v>9.8000000000000007</v>
      </c>
      <c r="I107" s="82">
        <v>5.2</v>
      </c>
      <c r="J107" s="93"/>
      <c r="K107" s="83"/>
    </row>
    <row r="108" spans="3:11" ht="23.5" thickBot="1" x14ac:dyDescent="0.3">
      <c r="C108" s="75" t="s">
        <v>265</v>
      </c>
      <c r="D108" s="84">
        <v>303.64999999999998</v>
      </c>
      <c r="E108" s="42" t="s">
        <v>180</v>
      </c>
      <c r="F108" s="82">
        <v>2.7</v>
      </c>
      <c r="G108" s="82">
        <v>2.4</v>
      </c>
      <c r="H108" s="82">
        <v>7.9</v>
      </c>
      <c r="I108" s="82">
        <v>5.7</v>
      </c>
      <c r="J108" s="93"/>
      <c r="K108" s="83"/>
    </row>
    <row r="109" spans="3:11" ht="23.5" thickBot="1" x14ac:dyDescent="0.3">
      <c r="C109" s="75" t="s">
        <v>76</v>
      </c>
      <c r="D109" s="81">
        <v>1633.86</v>
      </c>
      <c r="E109" s="42" t="s">
        <v>180</v>
      </c>
      <c r="F109" s="82">
        <v>7.6</v>
      </c>
      <c r="G109" s="82">
        <v>6</v>
      </c>
      <c r="H109" s="82">
        <v>5.8</v>
      </c>
      <c r="I109" s="82">
        <v>6.3</v>
      </c>
      <c r="J109" s="93"/>
      <c r="K109" s="83"/>
    </row>
    <row r="110" spans="3:11" thickBot="1" x14ac:dyDescent="0.3">
      <c r="C110" s="75" t="s">
        <v>201</v>
      </c>
      <c r="D110" s="81">
        <v>1330.32</v>
      </c>
      <c r="E110" s="42" t="s">
        <v>182</v>
      </c>
      <c r="F110" s="82">
        <v>6.8</v>
      </c>
      <c r="G110" s="82">
        <v>6.2</v>
      </c>
      <c r="H110" s="82">
        <v>13.9</v>
      </c>
      <c r="I110" s="82">
        <v>8.1999999999999993</v>
      </c>
      <c r="J110" s="93"/>
      <c r="K110" s="83"/>
    </row>
    <row r="111" spans="3:11" ht="23.5" thickBot="1" x14ac:dyDescent="0.3">
      <c r="C111" s="76" t="s">
        <v>311</v>
      </c>
      <c r="D111" s="85">
        <v>53.95</v>
      </c>
      <c r="E111" s="79" t="s">
        <v>180</v>
      </c>
      <c r="F111" s="71"/>
      <c r="G111" s="71"/>
      <c r="H111" s="71"/>
      <c r="I111" s="71"/>
      <c r="J111" s="93"/>
      <c r="K111" s="86"/>
    </row>
    <row r="112" spans="3:11" thickBot="1" x14ac:dyDescent="0.3">
      <c r="C112" s="75" t="s">
        <v>183</v>
      </c>
      <c r="D112" s="84">
        <v>99.95</v>
      </c>
      <c r="E112" s="42" t="s">
        <v>182</v>
      </c>
      <c r="F112" s="82">
        <v>14.9</v>
      </c>
      <c r="G112" s="82">
        <v>3</v>
      </c>
      <c r="H112" s="82">
        <v>6.7</v>
      </c>
      <c r="I112" s="82">
        <v>4.9000000000000004</v>
      </c>
      <c r="J112" s="93"/>
      <c r="K112" s="83"/>
    </row>
    <row r="113" spans="3:11" ht="35" thickBot="1" x14ac:dyDescent="0.3">
      <c r="C113" s="75" t="s">
        <v>219</v>
      </c>
      <c r="D113" s="84">
        <v>126.32</v>
      </c>
      <c r="E113" s="42" t="s">
        <v>177</v>
      </c>
      <c r="F113" s="82">
        <v>5.3</v>
      </c>
      <c r="G113" s="82">
        <v>6</v>
      </c>
      <c r="H113" s="82">
        <v>5.7</v>
      </c>
      <c r="I113" s="82">
        <v>3.5</v>
      </c>
      <c r="J113" s="93"/>
      <c r="K113" s="83"/>
    </row>
    <row r="114" spans="3:11" thickBot="1" x14ac:dyDescent="0.3">
      <c r="C114" s="75" t="s">
        <v>303</v>
      </c>
      <c r="D114" s="84">
        <v>84.42</v>
      </c>
      <c r="E114" s="42" t="s">
        <v>177</v>
      </c>
      <c r="F114" s="82">
        <v>-6</v>
      </c>
      <c r="G114" s="82">
        <v>5</v>
      </c>
      <c r="H114" s="82">
        <v>8.6999999999999993</v>
      </c>
      <c r="I114" s="82">
        <v>10</v>
      </c>
      <c r="J114" s="93"/>
      <c r="K114" s="83"/>
    </row>
    <row r="115" spans="3:11" ht="23.5" thickBot="1" x14ac:dyDescent="0.3">
      <c r="C115" s="75" t="s">
        <v>289</v>
      </c>
      <c r="D115" s="84">
        <v>72.16</v>
      </c>
      <c r="E115" s="42" t="s">
        <v>207</v>
      </c>
      <c r="F115" s="82">
        <v>0.9</v>
      </c>
      <c r="G115" s="82">
        <v>2</v>
      </c>
      <c r="H115" s="82">
        <v>18</v>
      </c>
      <c r="I115" s="82">
        <v>17.899999999999999</v>
      </c>
      <c r="J115" s="93"/>
      <c r="K115" s="83"/>
    </row>
    <row r="116" spans="3:11" thickBot="1" x14ac:dyDescent="0.3">
      <c r="C116" s="75" t="s">
        <v>227</v>
      </c>
      <c r="D116" s="81">
        <v>1389.4</v>
      </c>
      <c r="E116" s="42" t="s">
        <v>182</v>
      </c>
      <c r="F116" s="82">
        <v>4.7</v>
      </c>
      <c r="G116" s="82">
        <v>8.3000000000000007</v>
      </c>
      <c r="H116" s="82">
        <v>9.6999999999999993</v>
      </c>
      <c r="I116" s="82">
        <v>5</v>
      </c>
      <c r="J116" s="93"/>
      <c r="K116" s="83"/>
    </row>
    <row r="117" spans="3:11" ht="23.5" thickBot="1" x14ac:dyDescent="0.35">
      <c r="C117" s="75" t="s">
        <v>276</v>
      </c>
      <c r="D117" s="84">
        <v>453.5</v>
      </c>
      <c r="E117" s="42" t="s">
        <v>180</v>
      </c>
      <c r="F117" s="82">
        <v>2.2999999999999998</v>
      </c>
      <c r="G117" s="82">
        <v>2</v>
      </c>
      <c r="H117" s="82">
        <v>12</v>
      </c>
      <c r="I117" s="82">
        <v>12.2</v>
      </c>
      <c r="J117" s="111">
        <v>214684500</v>
      </c>
      <c r="K117" s="83"/>
    </row>
    <row r="118" spans="3:11" ht="46.5" thickBot="1" x14ac:dyDescent="0.3">
      <c r="C118" s="76" t="s">
        <v>314</v>
      </c>
      <c r="D118" s="85">
        <v>906.99</v>
      </c>
      <c r="E118" s="79" t="s">
        <v>180</v>
      </c>
      <c r="F118" s="71"/>
      <c r="G118" s="71"/>
      <c r="H118" s="71"/>
      <c r="I118" s="71"/>
      <c r="J118" s="93"/>
      <c r="K118" s="86"/>
    </row>
    <row r="119" spans="3:11" thickBot="1" x14ac:dyDescent="0.3">
      <c r="C119" s="75" t="s">
        <v>260</v>
      </c>
      <c r="D119" s="84">
        <v>709.66</v>
      </c>
      <c r="E119" s="42" t="s">
        <v>177</v>
      </c>
      <c r="F119" s="82">
        <v>2.8</v>
      </c>
      <c r="G119" s="82">
        <v>3.1</v>
      </c>
      <c r="H119" s="82">
        <v>27.2</v>
      </c>
      <c r="I119" s="82">
        <v>37.799999999999997</v>
      </c>
      <c r="J119" s="93"/>
      <c r="K119" s="83"/>
    </row>
    <row r="120" spans="3:11" ht="23.5" thickBot="1" x14ac:dyDescent="0.3">
      <c r="C120" s="75" t="s">
        <v>300</v>
      </c>
      <c r="D120" s="84">
        <v>264.70999999999998</v>
      </c>
      <c r="E120" s="42" t="s">
        <v>182</v>
      </c>
      <c r="F120" s="82">
        <v>-4.0999999999999996</v>
      </c>
      <c r="G120" s="82">
        <v>2.5</v>
      </c>
      <c r="H120" s="82">
        <v>5.5</v>
      </c>
      <c r="I120" s="82">
        <v>4.8</v>
      </c>
      <c r="J120" s="93"/>
      <c r="K120" s="83"/>
    </row>
    <row r="121" spans="3:11" ht="23.5" thickBot="1" x14ac:dyDescent="0.3">
      <c r="C121" s="75" t="s">
        <v>283</v>
      </c>
      <c r="D121" s="81">
        <v>2407.34</v>
      </c>
      <c r="E121" s="42" t="s">
        <v>207</v>
      </c>
      <c r="F121" s="82">
        <v>1.7</v>
      </c>
      <c r="G121" s="82">
        <v>2.8</v>
      </c>
      <c r="H121" s="82">
        <v>6.8</v>
      </c>
      <c r="I121" s="82">
        <v>4.2</v>
      </c>
      <c r="J121" s="93"/>
      <c r="K121" s="83"/>
    </row>
    <row r="122" spans="3:11" ht="23.5" thickBot="1" x14ac:dyDescent="0.35">
      <c r="C122" s="75" t="s">
        <v>279</v>
      </c>
      <c r="D122" s="81">
        <v>1041.55</v>
      </c>
      <c r="E122" s="42" t="s">
        <v>180</v>
      </c>
      <c r="F122" s="82">
        <v>2</v>
      </c>
      <c r="G122" s="82">
        <v>0.1</v>
      </c>
      <c r="H122" s="82">
        <v>6.9</v>
      </c>
      <c r="I122" s="82">
        <v>5.8</v>
      </c>
      <c r="J122" s="111">
        <v>4709280000</v>
      </c>
      <c r="K122" s="83"/>
    </row>
    <row r="123" spans="3:11" thickBot="1" x14ac:dyDescent="0.3">
      <c r="C123" s="75" t="s">
        <v>203</v>
      </c>
      <c r="D123" s="81">
        <v>2119.21</v>
      </c>
      <c r="E123" s="42" t="s">
        <v>177</v>
      </c>
      <c r="F123" s="82">
        <v>6.6</v>
      </c>
      <c r="G123" s="82">
        <v>5.6</v>
      </c>
      <c r="H123" s="82">
        <v>17.600000000000001</v>
      </c>
      <c r="I123" s="82">
        <v>27.8</v>
      </c>
      <c r="J123" s="93"/>
      <c r="K123" s="95">
        <v>1400000000</v>
      </c>
    </row>
    <row r="124" spans="3:11" ht="23.5" thickBot="1" x14ac:dyDescent="0.35">
      <c r="C124" s="75" t="s">
        <v>304</v>
      </c>
      <c r="D124" s="84">
        <v>154.11000000000001</v>
      </c>
      <c r="E124" s="42" t="s">
        <v>180</v>
      </c>
      <c r="F124" s="82">
        <v>-8.6999999999999993</v>
      </c>
      <c r="G124" s="82">
        <v>-3</v>
      </c>
      <c r="H124" s="82">
        <v>46.4</v>
      </c>
      <c r="I124" s="82">
        <v>28.5</v>
      </c>
      <c r="J124" s="111">
        <v>1569760000</v>
      </c>
      <c r="K124" s="95">
        <v>2300000000</v>
      </c>
    </row>
    <row r="125" spans="3:11" ht="23.5" thickBot="1" x14ac:dyDescent="0.3">
      <c r="C125" s="75" t="s">
        <v>298</v>
      </c>
      <c r="D125" s="81">
        <v>3821.5</v>
      </c>
      <c r="E125" s="42" t="s">
        <v>207</v>
      </c>
      <c r="F125" s="82">
        <v>-2.5</v>
      </c>
      <c r="G125" s="82">
        <v>1.2</v>
      </c>
      <c r="H125" s="82">
        <v>138.80000000000001</v>
      </c>
      <c r="I125" s="82">
        <v>71.599999999999994</v>
      </c>
      <c r="J125" s="93"/>
      <c r="K125" s="95">
        <v>1545000000</v>
      </c>
    </row>
    <row r="126" spans="3:11" ht="23.5" thickBot="1" x14ac:dyDescent="0.35">
      <c r="C126" s="75" t="s">
        <v>286</v>
      </c>
      <c r="D126" s="84">
        <v>28.78</v>
      </c>
      <c r="E126" s="42" t="s">
        <v>180</v>
      </c>
      <c r="F126" s="82">
        <v>1.3</v>
      </c>
      <c r="G126" s="82">
        <v>2.2999999999999998</v>
      </c>
      <c r="H126" s="82">
        <v>52.5</v>
      </c>
      <c r="I126" s="82">
        <v>42.7</v>
      </c>
      <c r="J126" s="111">
        <v>156976000</v>
      </c>
      <c r="K126" s="83"/>
    </row>
    <row r="127" spans="3:11" ht="23.5" thickBot="1" x14ac:dyDescent="0.3">
      <c r="C127" s="76" t="s">
        <v>306</v>
      </c>
      <c r="D127" s="87">
        <v>9692.98</v>
      </c>
      <c r="E127" s="79" t="s">
        <v>180</v>
      </c>
      <c r="F127" s="71"/>
      <c r="G127" s="71"/>
      <c r="H127" s="71"/>
      <c r="I127" s="71"/>
      <c r="J127" s="93"/>
      <c r="K127" s="86"/>
    </row>
    <row r="128" spans="3:11" ht="13.5" thickBot="1" x14ac:dyDescent="0.35">
      <c r="C128" s="75" t="s">
        <v>196</v>
      </c>
      <c r="D128" s="84">
        <v>551.1</v>
      </c>
      <c r="E128" s="42" t="s">
        <v>177</v>
      </c>
      <c r="F128" s="82">
        <v>8</v>
      </c>
      <c r="G128" s="82">
        <v>5</v>
      </c>
      <c r="H128" s="82">
        <v>6.6</v>
      </c>
      <c r="I128" s="82">
        <v>5.4</v>
      </c>
      <c r="J128" s="111">
        <v>437763000</v>
      </c>
      <c r="K128" s="83"/>
    </row>
    <row r="129" spans="3:11" thickBot="1" x14ac:dyDescent="0.3">
      <c r="C129" s="75" t="s">
        <v>228</v>
      </c>
      <c r="D129" s="81">
        <v>2618.02</v>
      </c>
      <c r="E129" s="42" t="s">
        <v>182</v>
      </c>
      <c r="F129" s="82">
        <v>4.7</v>
      </c>
      <c r="G129" s="82">
        <v>5.2</v>
      </c>
      <c r="H129" s="82">
        <v>4.4000000000000004</v>
      </c>
      <c r="I129" s="82">
        <v>4.9000000000000004</v>
      </c>
      <c r="J129" s="93"/>
      <c r="K129" s="95">
        <v>300000000</v>
      </c>
    </row>
    <row r="130" spans="3:11" ht="23.5" thickBot="1" x14ac:dyDescent="0.35">
      <c r="C130" s="75" t="s">
        <v>267</v>
      </c>
      <c r="D130" s="84">
        <v>132.38999999999999</v>
      </c>
      <c r="E130" s="42" t="s">
        <v>180</v>
      </c>
      <c r="F130" s="82">
        <v>2.6</v>
      </c>
      <c r="G130" s="82">
        <v>3.4</v>
      </c>
      <c r="H130" s="82">
        <v>6.1</v>
      </c>
      <c r="I130" s="82">
        <v>2.8</v>
      </c>
      <c r="J130" s="111">
        <v>10988320000</v>
      </c>
      <c r="K130" s="83"/>
    </row>
    <row r="131" spans="3:11" thickBot="1" x14ac:dyDescent="0.3">
      <c r="C131" s="75" t="s">
        <v>249</v>
      </c>
      <c r="D131" s="84">
        <v>255.34</v>
      </c>
      <c r="E131" s="42" t="s">
        <v>182</v>
      </c>
      <c r="F131" s="82">
        <v>3.3</v>
      </c>
      <c r="G131" s="82">
        <v>2.2000000000000002</v>
      </c>
      <c r="H131" s="82">
        <v>7</v>
      </c>
      <c r="I131" s="82">
        <v>4</v>
      </c>
      <c r="J131" s="93"/>
      <c r="K131" s="83"/>
    </row>
    <row r="132" spans="3:11" thickBot="1" x14ac:dyDescent="0.3">
      <c r="C132" s="75" t="s">
        <v>217</v>
      </c>
      <c r="D132" s="84">
        <v>350.79</v>
      </c>
      <c r="E132" s="42" t="s">
        <v>182</v>
      </c>
      <c r="F132" s="82">
        <v>5.4</v>
      </c>
      <c r="G132" s="82">
        <v>5.5</v>
      </c>
      <c r="H132" s="82">
        <v>7.6</v>
      </c>
      <c r="I132" s="82">
        <v>5.3</v>
      </c>
      <c r="J132" s="93"/>
      <c r="K132" s="83"/>
    </row>
    <row r="133" spans="3:11" ht="23.5" thickBot="1" x14ac:dyDescent="0.3">
      <c r="C133" s="76" t="s">
        <v>307</v>
      </c>
      <c r="D133" s="84">
        <v>15.07</v>
      </c>
      <c r="E133" s="79" t="s">
        <v>180</v>
      </c>
      <c r="F133" s="71"/>
      <c r="G133" s="71"/>
      <c r="H133" s="71"/>
      <c r="I133" s="71"/>
      <c r="J133" s="93"/>
      <c r="K133" s="86"/>
    </row>
    <row r="134" spans="3:11" thickBot="1" x14ac:dyDescent="0.3">
      <c r="C134" s="75" t="s">
        <v>297</v>
      </c>
      <c r="D134" s="84">
        <v>113.07</v>
      </c>
      <c r="E134" s="42" t="s">
        <v>177</v>
      </c>
      <c r="F134" s="82">
        <v>-2</v>
      </c>
      <c r="G134" s="82">
        <v>2.5</v>
      </c>
      <c r="H134" s="82">
        <v>8.5</v>
      </c>
      <c r="I134" s="82">
        <v>9.6999999999999993</v>
      </c>
      <c r="J134" s="93"/>
      <c r="K134" s="83"/>
    </row>
    <row r="135" spans="3:11" ht="23.5" thickBot="1" x14ac:dyDescent="0.3">
      <c r="C135" s="75" t="s">
        <v>271</v>
      </c>
      <c r="D135" s="81">
        <v>1093.55</v>
      </c>
      <c r="E135" s="42" t="s">
        <v>180</v>
      </c>
      <c r="F135" s="82">
        <v>2.5</v>
      </c>
      <c r="G135" s="82">
        <v>1.3</v>
      </c>
      <c r="H135" s="82">
        <v>8.3000000000000007</v>
      </c>
      <c r="I135" s="82">
        <v>10.9</v>
      </c>
      <c r="J135" s="93"/>
      <c r="K135" s="83"/>
    </row>
    <row r="136" spans="3:11" ht="23.5" thickBot="1" x14ac:dyDescent="0.35">
      <c r="C136" s="75" t="s">
        <v>216</v>
      </c>
      <c r="D136" s="81">
        <v>1057.08</v>
      </c>
      <c r="E136" s="42" t="s">
        <v>180</v>
      </c>
      <c r="F136" s="82">
        <v>5.6</v>
      </c>
      <c r="G136" s="82">
        <v>2.7</v>
      </c>
      <c r="H136" s="82">
        <v>72.3</v>
      </c>
      <c r="I136" s="82">
        <v>50.6</v>
      </c>
      <c r="J136" s="111">
        <v>5494160000</v>
      </c>
      <c r="K136" s="83"/>
    </row>
    <row r="137" spans="3:11" ht="23.5" thickBot="1" x14ac:dyDescent="0.3">
      <c r="C137" s="75" t="s">
        <v>282</v>
      </c>
      <c r="D137" s="84">
        <v>28.71</v>
      </c>
      <c r="E137" s="42" t="s">
        <v>180</v>
      </c>
      <c r="F137" s="82">
        <v>1.8</v>
      </c>
      <c r="G137" s="82">
        <v>2.2999999999999998</v>
      </c>
      <c r="H137" s="82">
        <v>11.5</v>
      </c>
      <c r="I137" s="82">
        <v>6.7</v>
      </c>
      <c r="J137" s="93"/>
      <c r="K137" s="83"/>
    </row>
    <row r="138" spans="3:11" thickBot="1" x14ac:dyDescent="0.3">
      <c r="C138" s="75" t="s">
        <v>291</v>
      </c>
      <c r="D138" s="84">
        <v>36.01</v>
      </c>
      <c r="E138" s="42" t="s">
        <v>177</v>
      </c>
      <c r="F138" s="82">
        <v>0.7</v>
      </c>
      <c r="G138" s="82">
        <v>4.3</v>
      </c>
      <c r="H138" s="82">
        <v>11.5</v>
      </c>
      <c r="I138" s="82">
        <v>5.9</v>
      </c>
      <c r="J138" s="93"/>
      <c r="K138" s="83"/>
    </row>
    <row r="139" spans="3:11" thickBot="1" x14ac:dyDescent="0.3">
      <c r="C139" s="75" t="s">
        <v>224</v>
      </c>
      <c r="D139" s="81">
        <v>2564.06</v>
      </c>
      <c r="E139" s="42" t="s">
        <v>182</v>
      </c>
      <c r="F139" s="82">
        <v>4.9000000000000004</v>
      </c>
      <c r="G139" s="82">
        <v>5.7</v>
      </c>
      <c r="H139" s="82">
        <v>6.8</v>
      </c>
      <c r="I139" s="82">
        <v>7.6</v>
      </c>
      <c r="J139" s="93"/>
      <c r="K139" s="83"/>
    </row>
    <row r="140" spans="3:11" ht="23.5" thickBot="1" x14ac:dyDescent="0.35">
      <c r="C140" s="75" t="s">
        <v>81</v>
      </c>
      <c r="D140" s="81">
        <v>2214.54</v>
      </c>
      <c r="E140" s="42" t="s">
        <v>180</v>
      </c>
      <c r="F140" s="82">
        <v>-30.3</v>
      </c>
      <c r="G140" s="82">
        <v>-3</v>
      </c>
      <c r="H140" s="82">
        <v>20.2</v>
      </c>
      <c r="I140" s="82">
        <v>21.1</v>
      </c>
      <c r="J140" s="111">
        <v>2354640000</v>
      </c>
      <c r="K140" s="83"/>
    </row>
    <row r="141" spans="3:11" ht="13.5" thickBot="1" x14ac:dyDescent="0.35">
      <c r="C141" s="75" t="s">
        <v>215</v>
      </c>
      <c r="D141" s="81">
        <v>1161.94</v>
      </c>
      <c r="E141" s="72" t="s">
        <v>199</v>
      </c>
      <c r="F141" s="82">
        <v>5.7</v>
      </c>
      <c r="G141" s="82">
        <v>5.3</v>
      </c>
      <c r="H141" s="88">
        <v>11.4</v>
      </c>
      <c r="I141" s="82">
        <v>11.8</v>
      </c>
      <c r="J141" s="111">
        <v>114397499.99999999</v>
      </c>
      <c r="K141" s="83"/>
    </row>
    <row r="142" spans="3:11" ht="13.15" customHeight="1" thickBot="1" x14ac:dyDescent="0.3">
      <c r="C142" s="75" t="s">
        <v>280</v>
      </c>
      <c r="D142" s="84">
        <v>166.9</v>
      </c>
      <c r="E142" s="72" t="s">
        <v>182</v>
      </c>
      <c r="F142" s="82">
        <v>1.9</v>
      </c>
      <c r="G142" s="82">
        <v>3.5</v>
      </c>
      <c r="H142" s="88">
        <v>4.5999999999999996</v>
      </c>
      <c r="I142" s="82">
        <v>3.5</v>
      </c>
      <c r="J142" s="93"/>
      <c r="K142" s="83"/>
    </row>
    <row r="143" spans="3:11" ht="22.9" customHeight="1" thickBot="1" x14ac:dyDescent="0.3">
      <c r="C143" s="75" t="s">
        <v>195</v>
      </c>
      <c r="D143" s="84">
        <v>273.14999999999998</v>
      </c>
      <c r="E143" s="72" t="s">
        <v>180</v>
      </c>
      <c r="F143" s="82">
        <v>8</v>
      </c>
      <c r="G143" s="82">
        <v>5</v>
      </c>
      <c r="H143" s="88">
        <v>200.9</v>
      </c>
      <c r="I143" s="82">
        <v>400</v>
      </c>
      <c r="J143" s="93"/>
      <c r="K143" s="95">
        <v>10000000000</v>
      </c>
    </row>
    <row r="144" spans="3:11" ht="25.5" customHeight="1" thickBot="1" x14ac:dyDescent="0.3">
      <c r="C144" s="75" t="s">
        <v>197</v>
      </c>
      <c r="D144" s="84">
        <v>526.49</v>
      </c>
      <c r="E144" s="72" t="s">
        <v>180</v>
      </c>
      <c r="F144" s="82">
        <v>8</v>
      </c>
      <c r="G144" s="82">
        <v>5.8</v>
      </c>
      <c r="H144" s="88">
        <v>3.2</v>
      </c>
      <c r="I144" s="82">
        <v>5</v>
      </c>
      <c r="J144" s="93"/>
      <c r="K144" s="83"/>
    </row>
    <row r="145" spans="3:11" ht="23.5" thickBot="1" x14ac:dyDescent="0.3">
      <c r="C145" s="76" t="s">
        <v>312</v>
      </c>
      <c r="D145" s="84">
        <v>110.52</v>
      </c>
      <c r="E145" s="80" t="s">
        <v>180</v>
      </c>
      <c r="F145" s="71"/>
      <c r="G145" s="71"/>
      <c r="H145" s="70"/>
      <c r="I145" s="71"/>
      <c r="J145" s="93"/>
      <c r="K145" s="86"/>
    </row>
    <row r="146" spans="3:11" ht="21.4" customHeight="1" thickBot="1" x14ac:dyDescent="0.3">
      <c r="C146" s="75" t="s">
        <v>240</v>
      </c>
      <c r="D146" s="81">
        <v>2160.29</v>
      </c>
      <c r="E146" s="72" t="s">
        <v>180</v>
      </c>
      <c r="F146" s="82">
        <v>4</v>
      </c>
      <c r="G146" s="82">
        <v>3.5</v>
      </c>
      <c r="H146" s="88">
        <v>3.7</v>
      </c>
      <c r="I146" s="82">
        <v>3.2</v>
      </c>
      <c r="J146" s="93"/>
      <c r="K146" s="83"/>
    </row>
    <row r="147" spans="3:11" ht="21.4" customHeight="1" thickBot="1" x14ac:dyDescent="0.3">
      <c r="C147" s="75" t="s">
        <v>285</v>
      </c>
      <c r="D147" s="81">
        <v>3889.74</v>
      </c>
      <c r="E147" s="72" t="s">
        <v>182</v>
      </c>
      <c r="F147" s="82">
        <v>1.5</v>
      </c>
      <c r="G147" s="82">
        <v>-0.5</v>
      </c>
      <c r="H147" s="88">
        <v>29.1</v>
      </c>
      <c r="I147" s="82">
        <v>16.8</v>
      </c>
      <c r="J147" s="93"/>
      <c r="K147" s="83"/>
    </row>
    <row r="148" spans="3:11" ht="25.15" customHeight="1" thickBot="1" x14ac:dyDescent="0.3">
      <c r="C148" s="75" t="s">
        <v>246</v>
      </c>
      <c r="D148" s="81">
        <v>1087.6400000000001</v>
      </c>
      <c r="E148" s="72" t="s">
        <v>207</v>
      </c>
      <c r="F148" s="82">
        <v>3.4</v>
      </c>
      <c r="G148" s="82">
        <v>4</v>
      </c>
      <c r="H148" s="88">
        <v>11</v>
      </c>
      <c r="I148" s="82">
        <v>8.9</v>
      </c>
      <c r="J148" s="93"/>
      <c r="K148" s="83"/>
    </row>
    <row r="149" spans="3:11" ht="23.5" thickBot="1" x14ac:dyDescent="0.3">
      <c r="C149" s="77" t="s">
        <v>254</v>
      </c>
      <c r="D149" s="89">
        <v>985.77</v>
      </c>
      <c r="E149" s="73" t="s">
        <v>207</v>
      </c>
      <c r="F149" s="91">
        <v>3</v>
      </c>
      <c r="G149" s="91">
        <v>2.5</v>
      </c>
      <c r="H149" s="90">
        <v>193.4</v>
      </c>
      <c r="I149" s="91">
        <v>172.2</v>
      </c>
      <c r="J149" s="94"/>
      <c r="K149" s="92"/>
    </row>
    <row r="150" spans="3:11" ht="13.5" thickTop="1" x14ac:dyDescent="0.3">
      <c r="D150" s="69"/>
    </row>
  </sheetData>
  <sortState xmlns:xlrd2="http://schemas.microsoft.com/office/spreadsheetml/2017/richdata2" ref="C7:K149">
    <sortCondition ref="C7:C149"/>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F7921-1310-4BBF-A0B0-5FAC4878DF4F}">
  <dimension ref="A1:K66"/>
  <sheetViews>
    <sheetView workbookViewId="0">
      <selection activeCell="E10" sqref="E10"/>
    </sheetView>
  </sheetViews>
  <sheetFormatPr defaultRowHeight="12.5" x14ac:dyDescent="0.25"/>
  <sheetData>
    <row r="1" spans="1:11" ht="14" x14ac:dyDescent="0.25">
      <c r="A1" s="1" t="s">
        <v>3</v>
      </c>
    </row>
    <row r="2" spans="1:11" x14ac:dyDescent="0.25">
      <c r="A2" t="s">
        <v>419</v>
      </c>
    </row>
    <row r="3" spans="1:11" x14ac:dyDescent="0.25">
      <c r="A3" t="s">
        <v>420</v>
      </c>
    </row>
    <row r="5" spans="1:11" ht="37.5" customHeight="1" x14ac:dyDescent="0.3">
      <c r="A5" s="150" t="s">
        <v>421</v>
      </c>
      <c r="B5" s="150"/>
      <c r="C5" s="150"/>
      <c r="D5" s="4"/>
      <c r="E5" s="128" t="s">
        <v>422</v>
      </c>
      <c r="F5" s="128"/>
      <c r="G5" s="128"/>
      <c r="H5" s="4"/>
      <c r="I5" s="128" t="s">
        <v>423</v>
      </c>
      <c r="J5" s="128"/>
      <c r="K5" s="128"/>
    </row>
    <row r="6" spans="1:11" x14ac:dyDescent="0.25">
      <c r="A6" t="s">
        <v>384</v>
      </c>
      <c r="B6" t="s">
        <v>386</v>
      </c>
      <c r="C6" t="s">
        <v>385</v>
      </c>
      <c r="E6" t="s">
        <v>384</v>
      </c>
      <c r="F6" t="s">
        <v>386</v>
      </c>
      <c r="G6" t="s">
        <v>385</v>
      </c>
      <c r="I6" t="s">
        <v>384</v>
      </c>
      <c r="J6" t="s">
        <v>386</v>
      </c>
      <c r="K6" t="s">
        <v>385</v>
      </c>
    </row>
    <row r="7" spans="1:11" x14ac:dyDescent="0.25">
      <c r="A7">
        <v>2010</v>
      </c>
      <c r="B7" t="s">
        <v>391</v>
      </c>
      <c r="C7">
        <v>664372.25785562396</v>
      </c>
      <c r="E7">
        <v>2010</v>
      </c>
      <c r="F7" t="s">
        <v>394</v>
      </c>
      <c r="G7">
        <v>2.26286466</v>
      </c>
      <c r="I7">
        <v>2010</v>
      </c>
      <c r="J7" t="s">
        <v>394</v>
      </c>
      <c r="K7">
        <v>2.6785590699999999</v>
      </c>
    </row>
    <row r="8" spans="1:11" x14ac:dyDescent="0.25">
      <c r="A8">
        <v>2010</v>
      </c>
      <c r="B8" t="s">
        <v>93</v>
      </c>
      <c r="C8">
        <v>137490.04720599999</v>
      </c>
      <c r="E8">
        <v>2010</v>
      </c>
      <c r="F8" t="s">
        <v>396</v>
      </c>
      <c r="G8">
        <v>3.2182622400000001</v>
      </c>
      <c r="I8">
        <v>2010</v>
      </c>
      <c r="J8" t="s">
        <v>396</v>
      </c>
      <c r="K8">
        <v>6.5104106699999997</v>
      </c>
    </row>
    <row r="9" spans="1:11" x14ac:dyDescent="0.25">
      <c r="A9">
        <v>2010</v>
      </c>
      <c r="B9" t="s">
        <v>393</v>
      </c>
      <c r="C9">
        <v>15583.483915000001</v>
      </c>
      <c r="E9">
        <v>2010</v>
      </c>
      <c r="F9" t="s">
        <v>398</v>
      </c>
      <c r="G9">
        <v>-4.3429000000000002E-2</v>
      </c>
      <c r="I9">
        <v>2010</v>
      </c>
      <c r="J9" t="s">
        <v>398</v>
      </c>
      <c r="K9">
        <v>-2.2120600000000001E-2</v>
      </c>
    </row>
    <row r="10" spans="1:11" x14ac:dyDescent="0.25">
      <c r="A10">
        <v>2010</v>
      </c>
      <c r="B10" t="s">
        <v>392</v>
      </c>
      <c r="C10">
        <v>321892.91281503497</v>
      </c>
      <c r="E10">
        <v>2010</v>
      </c>
      <c r="F10" t="s">
        <v>395</v>
      </c>
      <c r="G10">
        <v>2.17830967</v>
      </c>
      <c r="I10">
        <v>2010</v>
      </c>
      <c r="J10" t="s">
        <v>395</v>
      </c>
      <c r="K10">
        <v>3.8636408499999999</v>
      </c>
    </row>
    <row r="11" spans="1:11" x14ac:dyDescent="0.25">
      <c r="A11">
        <v>2011</v>
      </c>
      <c r="B11" t="s">
        <v>391</v>
      </c>
      <c r="C11">
        <v>731994.943112573</v>
      </c>
      <c r="E11">
        <v>2010</v>
      </c>
      <c r="F11" t="s">
        <v>397</v>
      </c>
      <c r="G11">
        <v>13.141013600000001</v>
      </c>
      <c r="I11">
        <v>2010</v>
      </c>
      <c r="J11" t="s">
        <v>397</v>
      </c>
      <c r="K11">
        <v>12.1614094</v>
      </c>
    </row>
    <row r="12" spans="1:11" x14ac:dyDescent="0.25">
      <c r="A12">
        <v>2011</v>
      </c>
      <c r="B12" t="s">
        <v>93</v>
      </c>
      <c r="C12">
        <v>136313.20681</v>
      </c>
      <c r="E12">
        <v>2011</v>
      </c>
      <c r="F12" t="s">
        <v>394</v>
      </c>
      <c r="G12">
        <v>2.5732803</v>
      </c>
      <c r="I12">
        <v>2011</v>
      </c>
      <c r="J12" t="s">
        <v>394</v>
      </c>
      <c r="K12">
        <v>2.9998609699999998</v>
      </c>
    </row>
    <row r="13" spans="1:11" x14ac:dyDescent="0.25">
      <c r="A13">
        <v>2011</v>
      </c>
      <c r="B13" t="s">
        <v>393</v>
      </c>
      <c r="C13">
        <v>16699.701272999999</v>
      </c>
      <c r="E13">
        <v>2011</v>
      </c>
      <c r="F13" t="s">
        <v>396</v>
      </c>
      <c r="G13">
        <v>3.05041552</v>
      </c>
      <c r="I13">
        <v>2011</v>
      </c>
      <c r="J13" t="s">
        <v>396</v>
      </c>
      <c r="K13">
        <v>5.7079642799999997</v>
      </c>
    </row>
    <row r="14" spans="1:11" x14ac:dyDescent="0.25">
      <c r="A14">
        <v>2011</v>
      </c>
      <c r="B14" t="s">
        <v>392</v>
      </c>
      <c r="C14">
        <v>340349.57445692498</v>
      </c>
      <c r="E14">
        <v>2011</v>
      </c>
      <c r="F14" t="s">
        <v>398</v>
      </c>
      <c r="G14">
        <v>4.6675950000000001E-2</v>
      </c>
      <c r="I14">
        <v>2011</v>
      </c>
      <c r="J14" t="s">
        <v>398</v>
      </c>
      <c r="K14">
        <v>-6.7631499999999997E-2</v>
      </c>
    </row>
    <row r="15" spans="1:11" x14ac:dyDescent="0.25">
      <c r="A15">
        <v>2012</v>
      </c>
      <c r="B15" t="s">
        <v>391</v>
      </c>
      <c r="C15">
        <v>696157.73783482797</v>
      </c>
      <c r="E15">
        <v>2011</v>
      </c>
      <c r="F15" t="s">
        <v>395</v>
      </c>
      <c r="G15">
        <v>2.2595193099999999</v>
      </c>
      <c r="I15">
        <v>2011</v>
      </c>
      <c r="J15" t="s">
        <v>395</v>
      </c>
      <c r="K15">
        <v>3.74825549</v>
      </c>
    </row>
    <row r="16" spans="1:11" x14ac:dyDescent="0.25">
      <c r="A16">
        <v>2012</v>
      </c>
      <c r="B16" t="s">
        <v>93</v>
      </c>
      <c r="C16">
        <v>131255.10234799999</v>
      </c>
      <c r="E16">
        <v>2011</v>
      </c>
      <c r="F16" t="s">
        <v>397</v>
      </c>
      <c r="G16">
        <v>14.5939818</v>
      </c>
      <c r="I16">
        <v>2011</v>
      </c>
      <c r="J16" t="s">
        <v>397</v>
      </c>
      <c r="K16">
        <v>12.455800999999999</v>
      </c>
    </row>
    <row r="17" spans="1:11" x14ac:dyDescent="0.25">
      <c r="A17">
        <v>2012</v>
      </c>
      <c r="B17" t="s">
        <v>393</v>
      </c>
      <c r="C17">
        <v>17170.928336000001</v>
      </c>
      <c r="E17">
        <v>2012</v>
      </c>
      <c r="F17" t="s">
        <v>394</v>
      </c>
      <c r="G17">
        <v>2.6340029399999998</v>
      </c>
      <c r="I17">
        <v>2012</v>
      </c>
      <c r="J17" t="s">
        <v>394</v>
      </c>
      <c r="K17">
        <v>3.5741228299999999</v>
      </c>
    </row>
    <row r="18" spans="1:11" x14ac:dyDescent="0.25">
      <c r="A18">
        <v>2012</v>
      </c>
      <c r="B18" t="s">
        <v>392</v>
      </c>
      <c r="C18">
        <v>375756.60404468299</v>
      </c>
      <c r="E18">
        <v>2012</v>
      </c>
      <c r="F18" t="s">
        <v>396</v>
      </c>
      <c r="G18">
        <v>2.8794500799999998</v>
      </c>
      <c r="I18">
        <v>2012</v>
      </c>
      <c r="J18" t="s">
        <v>396</v>
      </c>
      <c r="K18">
        <v>5.1984701900000001</v>
      </c>
    </row>
    <row r="19" spans="1:11" x14ac:dyDescent="0.25">
      <c r="A19">
        <v>2013</v>
      </c>
      <c r="B19" t="s">
        <v>391</v>
      </c>
      <c r="C19">
        <v>759647.64503850904</v>
      </c>
      <c r="E19">
        <v>2012</v>
      </c>
      <c r="F19" t="s">
        <v>398</v>
      </c>
      <c r="G19">
        <v>9.0456449999999994E-2</v>
      </c>
      <c r="I19">
        <v>2012</v>
      </c>
      <c r="J19" t="s">
        <v>398</v>
      </c>
      <c r="K19">
        <v>6.4406350000000001E-2</v>
      </c>
    </row>
    <row r="20" spans="1:11" x14ac:dyDescent="0.25">
      <c r="A20">
        <v>2013</v>
      </c>
      <c r="B20" t="s">
        <v>93</v>
      </c>
      <c r="C20">
        <v>138054.40313699999</v>
      </c>
      <c r="E20">
        <v>2012</v>
      </c>
      <c r="F20" t="s">
        <v>395</v>
      </c>
      <c r="G20">
        <v>2.18859571</v>
      </c>
      <c r="I20">
        <v>2012</v>
      </c>
      <c r="J20" t="s">
        <v>395</v>
      </c>
      <c r="K20">
        <v>4.1779795200000001</v>
      </c>
    </row>
    <row r="21" spans="1:11" x14ac:dyDescent="0.25">
      <c r="A21">
        <v>2013</v>
      </c>
      <c r="B21" t="s">
        <v>393</v>
      </c>
      <c r="C21">
        <v>17006.731651999999</v>
      </c>
      <c r="E21">
        <v>2012</v>
      </c>
      <c r="F21" t="s">
        <v>397</v>
      </c>
      <c r="G21">
        <v>14.6723766</v>
      </c>
      <c r="I21">
        <v>2012</v>
      </c>
      <c r="J21" t="s">
        <v>397</v>
      </c>
      <c r="K21">
        <v>14.011074000000001</v>
      </c>
    </row>
    <row r="22" spans="1:11" x14ac:dyDescent="0.25">
      <c r="A22">
        <v>2013</v>
      </c>
      <c r="B22" t="s">
        <v>392</v>
      </c>
      <c r="C22">
        <v>390065.239848178</v>
      </c>
      <c r="E22">
        <v>2013</v>
      </c>
      <c r="F22" t="s">
        <v>394</v>
      </c>
      <c r="G22">
        <v>2.2408044299999998</v>
      </c>
      <c r="I22">
        <v>2013</v>
      </c>
      <c r="J22" t="s">
        <v>394</v>
      </c>
      <c r="K22">
        <v>2.7684930900000002</v>
      </c>
    </row>
    <row r="23" spans="1:11" x14ac:dyDescent="0.25">
      <c r="A23">
        <v>2014</v>
      </c>
      <c r="B23" t="s">
        <v>391</v>
      </c>
      <c r="C23">
        <v>653931.25349816994</v>
      </c>
      <c r="E23">
        <v>2013</v>
      </c>
      <c r="F23" t="s">
        <v>396</v>
      </c>
      <c r="G23">
        <v>2.76954696</v>
      </c>
      <c r="I23">
        <v>2013</v>
      </c>
      <c r="J23" t="s">
        <v>396</v>
      </c>
      <c r="K23">
        <v>5.3200830999999997</v>
      </c>
    </row>
    <row r="24" spans="1:11" x14ac:dyDescent="0.25">
      <c r="A24">
        <v>2014</v>
      </c>
      <c r="B24" t="s">
        <v>93</v>
      </c>
      <c r="C24">
        <v>140423.316211</v>
      </c>
      <c r="E24">
        <v>2013</v>
      </c>
      <c r="F24" t="s">
        <v>398</v>
      </c>
      <c r="G24">
        <v>0.18208268999999999</v>
      </c>
      <c r="I24">
        <v>2013</v>
      </c>
      <c r="J24" t="s">
        <v>398</v>
      </c>
      <c r="K24">
        <v>0.16243442999999999</v>
      </c>
    </row>
    <row r="25" spans="1:11" x14ac:dyDescent="0.25">
      <c r="A25">
        <v>2014</v>
      </c>
      <c r="B25" t="s">
        <v>393</v>
      </c>
      <c r="C25">
        <v>16918.869555000001</v>
      </c>
      <c r="E25">
        <v>2013</v>
      </c>
      <c r="F25" t="s">
        <v>395</v>
      </c>
      <c r="G25">
        <v>2.0722575499999998</v>
      </c>
      <c r="I25">
        <v>2013</v>
      </c>
      <c r="J25" t="s">
        <v>395</v>
      </c>
      <c r="K25">
        <v>4.1203048600000001</v>
      </c>
    </row>
    <row r="26" spans="1:11" x14ac:dyDescent="0.25">
      <c r="A26">
        <v>2014</v>
      </c>
      <c r="B26" t="s">
        <v>392</v>
      </c>
      <c r="C26">
        <v>420378.14085992798</v>
      </c>
      <c r="E26">
        <v>2013</v>
      </c>
      <c r="F26" t="s">
        <v>397</v>
      </c>
      <c r="G26">
        <v>13.537447500000001</v>
      </c>
      <c r="I26">
        <v>2013</v>
      </c>
      <c r="J26" t="s">
        <v>397</v>
      </c>
      <c r="K26">
        <v>13.8747601</v>
      </c>
    </row>
    <row r="27" spans="1:11" x14ac:dyDescent="0.25">
      <c r="A27">
        <v>2015</v>
      </c>
      <c r="B27" t="s">
        <v>391</v>
      </c>
      <c r="C27">
        <v>688858.18128684396</v>
      </c>
      <c r="E27">
        <v>2014</v>
      </c>
      <c r="F27" t="s">
        <v>394</v>
      </c>
      <c r="G27">
        <v>2.33175351</v>
      </c>
      <c r="I27">
        <v>2014</v>
      </c>
      <c r="J27" t="s">
        <v>394</v>
      </c>
      <c r="K27">
        <v>3.0115888599999998</v>
      </c>
    </row>
    <row r="28" spans="1:11" x14ac:dyDescent="0.25">
      <c r="A28">
        <v>2015</v>
      </c>
      <c r="B28" t="s">
        <v>93</v>
      </c>
      <c r="C28">
        <v>149202.92169300001</v>
      </c>
      <c r="E28">
        <v>2014</v>
      </c>
      <c r="F28" t="s">
        <v>396</v>
      </c>
      <c r="G28">
        <v>2.54728727</v>
      </c>
      <c r="I28">
        <v>2014</v>
      </c>
      <c r="J28" t="s">
        <v>396</v>
      </c>
      <c r="K28">
        <v>4.53049765</v>
      </c>
    </row>
    <row r="29" spans="1:11" x14ac:dyDescent="0.25">
      <c r="A29">
        <v>2015</v>
      </c>
      <c r="B29" t="s">
        <v>393</v>
      </c>
      <c r="C29">
        <v>25748.798235999999</v>
      </c>
      <c r="E29">
        <v>2014</v>
      </c>
      <c r="F29" t="s">
        <v>398</v>
      </c>
      <c r="G29">
        <v>0.15191868</v>
      </c>
      <c r="I29">
        <v>2014</v>
      </c>
      <c r="J29" t="s">
        <v>398</v>
      </c>
      <c r="K29">
        <v>0.10613918999999999</v>
      </c>
    </row>
    <row r="30" spans="1:11" x14ac:dyDescent="0.25">
      <c r="A30">
        <v>2015</v>
      </c>
      <c r="B30" t="s">
        <v>392</v>
      </c>
      <c r="C30">
        <v>471230.16886255599</v>
      </c>
      <c r="E30">
        <v>2014</v>
      </c>
      <c r="F30" t="s">
        <v>395</v>
      </c>
      <c r="G30">
        <v>2.0961457499999998</v>
      </c>
      <c r="I30">
        <v>2014</v>
      </c>
      <c r="J30" t="s">
        <v>395</v>
      </c>
      <c r="K30">
        <v>4.14748114</v>
      </c>
    </row>
    <row r="31" spans="1:11" x14ac:dyDescent="0.25">
      <c r="A31">
        <v>2016</v>
      </c>
      <c r="B31" t="s">
        <v>391</v>
      </c>
      <c r="C31">
        <v>629130.85176452098</v>
      </c>
      <c r="E31">
        <v>2014</v>
      </c>
      <c r="F31" t="s">
        <v>397</v>
      </c>
      <c r="G31">
        <v>13.3170728</v>
      </c>
      <c r="I31">
        <v>2014</v>
      </c>
      <c r="J31" t="s">
        <v>397</v>
      </c>
      <c r="K31">
        <v>14.6450472</v>
      </c>
    </row>
    <row r="32" spans="1:11" x14ac:dyDescent="0.25">
      <c r="A32">
        <v>2016</v>
      </c>
      <c r="B32" t="s">
        <v>93</v>
      </c>
      <c r="C32">
        <v>165441.59573299999</v>
      </c>
      <c r="E32">
        <v>2015</v>
      </c>
      <c r="F32" t="s">
        <v>394</v>
      </c>
      <c r="G32">
        <v>2.62421718</v>
      </c>
      <c r="I32">
        <v>2015</v>
      </c>
      <c r="J32" t="s">
        <v>394</v>
      </c>
      <c r="K32">
        <v>4.0658652000000002</v>
      </c>
    </row>
    <row r="33" spans="1:11" x14ac:dyDescent="0.25">
      <c r="A33">
        <v>2016</v>
      </c>
      <c r="B33" t="s">
        <v>393</v>
      </c>
      <c r="C33">
        <v>17555.42958</v>
      </c>
      <c r="E33">
        <v>2015</v>
      </c>
      <c r="F33" t="s">
        <v>396</v>
      </c>
      <c r="G33">
        <v>2.7375448900000001</v>
      </c>
      <c r="I33">
        <v>2015</v>
      </c>
      <c r="J33" t="s">
        <v>396</v>
      </c>
      <c r="K33">
        <v>4.5879281000000001</v>
      </c>
    </row>
    <row r="34" spans="1:11" x14ac:dyDescent="0.25">
      <c r="A34">
        <v>2016</v>
      </c>
      <c r="B34" t="s">
        <v>392</v>
      </c>
      <c r="C34">
        <v>463726.15986801899</v>
      </c>
      <c r="E34">
        <v>2015</v>
      </c>
      <c r="F34" t="s">
        <v>398</v>
      </c>
      <c r="G34">
        <v>0.11667752000000001</v>
      </c>
      <c r="I34">
        <v>2015</v>
      </c>
      <c r="J34" t="s">
        <v>398</v>
      </c>
      <c r="K34">
        <v>0.21096282999999999</v>
      </c>
    </row>
    <row r="35" spans="1:11" x14ac:dyDescent="0.25">
      <c r="A35">
        <v>2017</v>
      </c>
      <c r="B35" t="s">
        <v>391</v>
      </c>
      <c r="C35">
        <v>610899.412891516</v>
      </c>
      <c r="E35">
        <v>2015</v>
      </c>
      <c r="F35" t="s">
        <v>395</v>
      </c>
      <c r="G35">
        <v>2.5013867300000001</v>
      </c>
      <c r="I35">
        <v>2015</v>
      </c>
      <c r="J35" t="s">
        <v>395</v>
      </c>
      <c r="K35">
        <v>4.4659807999999996</v>
      </c>
    </row>
    <row r="36" spans="1:11" x14ac:dyDescent="0.25">
      <c r="A36">
        <v>2017</v>
      </c>
      <c r="B36" t="s">
        <v>93</v>
      </c>
      <c r="C36">
        <v>164922.42402400001</v>
      </c>
      <c r="E36">
        <v>2015</v>
      </c>
      <c r="F36" t="s">
        <v>397</v>
      </c>
      <c r="G36">
        <v>12.2478172</v>
      </c>
      <c r="I36">
        <v>2015</v>
      </c>
      <c r="J36" t="s">
        <v>397</v>
      </c>
      <c r="K36">
        <v>13.9698157</v>
      </c>
    </row>
    <row r="37" spans="1:11" x14ac:dyDescent="0.25">
      <c r="A37">
        <v>2017</v>
      </c>
      <c r="B37" t="s">
        <v>393</v>
      </c>
      <c r="C37">
        <v>16153.309477999999</v>
      </c>
      <c r="E37">
        <v>2016</v>
      </c>
      <c r="F37" t="s">
        <v>394</v>
      </c>
      <c r="G37">
        <v>1.9473731599999999</v>
      </c>
      <c r="I37">
        <v>2016</v>
      </c>
      <c r="J37" t="s">
        <v>394</v>
      </c>
      <c r="K37">
        <v>2.63559762</v>
      </c>
    </row>
    <row r="38" spans="1:11" x14ac:dyDescent="0.25">
      <c r="A38">
        <v>2017</v>
      </c>
      <c r="B38" t="s">
        <v>392</v>
      </c>
      <c r="C38">
        <v>495077.91539300402</v>
      </c>
      <c r="E38">
        <v>2016</v>
      </c>
      <c r="F38" t="s">
        <v>396</v>
      </c>
      <c r="G38">
        <v>2.8844935399999998</v>
      </c>
      <c r="I38">
        <v>2016</v>
      </c>
      <c r="J38" t="s">
        <v>396</v>
      </c>
      <c r="K38">
        <v>4.3683434999999999</v>
      </c>
    </row>
    <row r="39" spans="1:11" x14ac:dyDescent="0.25">
      <c r="A39">
        <v>2018</v>
      </c>
      <c r="B39" t="s">
        <v>391</v>
      </c>
      <c r="C39">
        <v>651311.04979209101</v>
      </c>
      <c r="E39">
        <v>2016</v>
      </c>
      <c r="F39" t="s">
        <v>398</v>
      </c>
      <c r="G39">
        <v>0.26761243000000001</v>
      </c>
      <c r="I39">
        <v>2016</v>
      </c>
      <c r="J39" t="s">
        <v>398</v>
      </c>
      <c r="K39">
        <v>0.47836058999999997</v>
      </c>
    </row>
    <row r="40" spans="1:11" x14ac:dyDescent="0.25">
      <c r="A40">
        <v>2018</v>
      </c>
      <c r="B40" t="s">
        <v>93</v>
      </c>
      <c r="C40">
        <v>161318.936258</v>
      </c>
      <c r="E40">
        <v>2016</v>
      </c>
      <c r="F40" t="s">
        <v>395</v>
      </c>
      <c r="G40">
        <v>2.3929114899999999</v>
      </c>
      <c r="I40">
        <v>2016</v>
      </c>
      <c r="J40" t="s">
        <v>395</v>
      </c>
      <c r="K40">
        <v>4.0716888100000004</v>
      </c>
    </row>
    <row r="41" spans="1:11" x14ac:dyDescent="0.25">
      <c r="A41">
        <v>2018</v>
      </c>
      <c r="B41" t="s">
        <v>393</v>
      </c>
      <c r="C41">
        <v>19348.759635999999</v>
      </c>
      <c r="E41">
        <v>2016</v>
      </c>
      <c r="F41" t="s">
        <v>397</v>
      </c>
      <c r="G41">
        <v>11.8924225</v>
      </c>
      <c r="I41">
        <v>2016</v>
      </c>
      <c r="J41" t="s">
        <v>397</v>
      </c>
      <c r="K41">
        <v>13.8897417</v>
      </c>
    </row>
    <row r="42" spans="1:11" x14ac:dyDescent="0.25">
      <c r="A42">
        <v>2018</v>
      </c>
      <c r="B42" t="s">
        <v>392</v>
      </c>
      <c r="C42">
        <v>516524.07437332999</v>
      </c>
      <c r="E42">
        <v>2017</v>
      </c>
      <c r="F42" t="s">
        <v>394</v>
      </c>
      <c r="G42">
        <v>1.6214541600000001</v>
      </c>
      <c r="I42">
        <v>2017</v>
      </c>
      <c r="J42" t="s">
        <v>394</v>
      </c>
      <c r="K42">
        <v>1.90249472</v>
      </c>
    </row>
    <row r="43" spans="1:11" x14ac:dyDescent="0.25">
      <c r="A43">
        <v>2019</v>
      </c>
      <c r="B43" t="s">
        <v>391</v>
      </c>
      <c r="C43">
        <v>620445.43201702402</v>
      </c>
      <c r="E43">
        <v>2017</v>
      </c>
      <c r="F43" t="s">
        <v>396</v>
      </c>
      <c r="G43">
        <v>2.9951499400000001</v>
      </c>
      <c r="I43">
        <v>2017</v>
      </c>
      <c r="J43" t="s">
        <v>396</v>
      </c>
      <c r="K43">
        <v>4.4283044399999998</v>
      </c>
    </row>
    <row r="44" spans="1:11" x14ac:dyDescent="0.25">
      <c r="A44">
        <v>2019</v>
      </c>
      <c r="B44" t="s">
        <v>93</v>
      </c>
      <c r="C44">
        <v>160437.556984</v>
      </c>
      <c r="E44">
        <v>2017</v>
      </c>
      <c r="F44" t="s">
        <v>398</v>
      </c>
      <c r="G44">
        <v>0.35380381</v>
      </c>
      <c r="I44">
        <v>2017</v>
      </c>
      <c r="J44" t="s">
        <v>398</v>
      </c>
      <c r="K44">
        <v>0.42239486999999998</v>
      </c>
    </row>
    <row r="45" spans="1:11" x14ac:dyDescent="0.25">
      <c r="A45">
        <v>2019</v>
      </c>
      <c r="B45" t="s">
        <v>393</v>
      </c>
      <c r="C45">
        <v>15221.718312999999</v>
      </c>
      <c r="E45">
        <v>2017</v>
      </c>
      <c r="F45" t="s">
        <v>395</v>
      </c>
      <c r="G45">
        <v>2.4524920899999998</v>
      </c>
      <c r="I45">
        <v>2017</v>
      </c>
      <c r="J45" t="s">
        <v>395</v>
      </c>
      <c r="K45">
        <v>3.4800883800000002</v>
      </c>
    </row>
    <row r="46" spans="1:11" x14ac:dyDescent="0.25">
      <c r="A46">
        <v>2019</v>
      </c>
      <c r="B46" t="s">
        <v>392</v>
      </c>
      <c r="C46">
        <v>543482.69906956097</v>
      </c>
      <c r="E46">
        <v>2017</v>
      </c>
      <c r="F46" t="s">
        <v>397</v>
      </c>
      <c r="G46">
        <v>12.1339284</v>
      </c>
      <c r="I46">
        <v>2017</v>
      </c>
      <c r="J46" t="s">
        <v>397</v>
      </c>
      <c r="K46">
        <v>13.920703899999999</v>
      </c>
    </row>
    <row r="47" spans="1:11" x14ac:dyDescent="0.25">
      <c r="A47">
        <v>2020</v>
      </c>
      <c r="B47" t="s">
        <v>391</v>
      </c>
      <c r="C47">
        <v>570095.61827505601</v>
      </c>
      <c r="E47">
        <v>2018</v>
      </c>
      <c r="F47" t="s">
        <v>394</v>
      </c>
      <c r="G47">
        <v>1.62262211</v>
      </c>
      <c r="I47">
        <v>2018</v>
      </c>
      <c r="J47" t="s">
        <v>394</v>
      </c>
      <c r="K47">
        <v>1.68711762</v>
      </c>
    </row>
    <row r="48" spans="1:11" x14ac:dyDescent="0.25">
      <c r="A48">
        <v>2020</v>
      </c>
      <c r="B48" t="s">
        <v>93</v>
      </c>
      <c r="C48">
        <v>172923.26612799999</v>
      </c>
      <c r="E48">
        <v>2018</v>
      </c>
      <c r="F48" t="s">
        <v>396</v>
      </c>
      <c r="G48">
        <v>2.9654194700000001</v>
      </c>
      <c r="I48">
        <v>2018</v>
      </c>
      <c r="J48" t="s">
        <v>396</v>
      </c>
      <c r="K48">
        <v>4.9735567200000004</v>
      </c>
    </row>
    <row r="49" spans="1:11" x14ac:dyDescent="0.25">
      <c r="A49">
        <v>2020</v>
      </c>
      <c r="B49" t="s">
        <v>393</v>
      </c>
      <c r="C49">
        <v>17172.280418999999</v>
      </c>
      <c r="E49">
        <v>2018</v>
      </c>
      <c r="F49" t="s">
        <v>398</v>
      </c>
      <c r="G49">
        <v>0.32974132</v>
      </c>
      <c r="I49">
        <v>2018</v>
      </c>
      <c r="J49" t="s">
        <v>398</v>
      </c>
      <c r="K49">
        <v>0.45453776000000001</v>
      </c>
    </row>
    <row r="50" spans="1:11" x14ac:dyDescent="0.25">
      <c r="A50">
        <v>2020</v>
      </c>
      <c r="B50" t="s">
        <v>392</v>
      </c>
      <c r="C50">
        <v>534364.61352909601</v>
      </c>
      <c r="E50">
        <v>2018</v>
      </c>
      <c r="F50" t="s">
        <v>395</v>
      </c>
      <c r="G50">
        <v>2.7244944499999999</v>
      </c>
      <c r="I50">
        <v>2018</v>
      </c>
      <c r="J50" t="s">
        <v>395</v>
      </c>
      <c r="K50">
        <v>4.2543971999999997</v>
      </c>
    </row>
    <row r="51" spans="1:11" x14ac:dyDescent="0.25">
      <c r="A51">
        <v>2021</v>
      </c>
      <c r="B51" t="s">
        <v>391</v>
      </c>
      <c r="C51">
        <v>761784.73162076005</v>
      </c>
      <c r="E51">
        <v>2018</v>
      </c>
      <c r="F51" t="s">
        <v>397</v>
      </c>
      <c r="G51">
        <v>12.745965200000001</v>
      </c>
      <c r="I51">
        <v>2018</v>
      </c>
      <c r="J51" t="s">
        <v>397</v>
      </c>
      <c r="K51">
        <v>13.114461500000001</v>
      </c>
    </row>
    <row r="52" spans="1:11" x14ac:dyDescent="0.25">
      <c r="A52">
        <v>2021</v>
      </c>
      <c r="B52" t="s">
        <v>93</v>
      </c>
      <c r="C52">
        <v>184886.41</v>
      </c>
      <c r="E52">
        <v>2019</v>
      </c>
      <c r="F52" t="s">
        <v>394</v>
      </c>
      <c r="G52">
        <v>1.5182157599999999</v>
      </c>
      <c r="I52">
        <v>2019</v>
      </c>
      <c r="J52" t="s">
        <v>394</v>
      </c>
      <c r="K52">
        <v>1.85781752</v>
      </c>
    </row>
    <row r="53" spans="1:11" x14ac:dyDescent="0.25">
      <c r="A53">
        <v>2021</v>
      </c>
      <c r="B53" t="s">
        <v>393</v>
      </c>
      <c r="C53">
        <v>16818.53</v>
      </c>
      <c r="E53">
        <v>2019</v>
      </c>
      <c r="F53" t="s">
        <v>396</v>
      </c>
      <c r="G53">
        <v>3.0414875700000001</v>
      </c>
      <c r="I53">
        <v>2019</v>
      </c>
      <c r="J53" t="s">
        <v>396</v>
      </c>
      <c r="K53">
        <v>4.6330853400000001</v>
      </c>
    </row>
    <row r="54" spans="1:11" x14ac:dyDescent="0.25">
      <c r="A54">
        <v>2021</v>
      </c>
      <c r="B54" t="s">
        <v>392</v>
      </c>
      <c r="C54">
        <v>567395.75706874696</v>
      </c>
      <c r="E54">
        <v>2019</v>
      </c>
      <c r="F54" t="s">
        <v>398</v>
      </c>
      <c r="G54">
        <v>0.10934408</v>
      </c>
      <c r="I54">
        <v>2019</v>
      </c>
      <c r="J54" t="s">
        <v>398</v>
      </c>
      <c r="K54">
        <v>0.33411250999999997</v>
      </c>
    </row>
    <row r="55" spans="1:11" x14ac:dyDescent="0.25">
      <c r="A55">
        <v>2022</v>
      </c>
      <c r="B55" t="s">
        <v>93</v>
      </c>
      <c r="C55">
        <v>213260.49020999999</v>
      </c>
      <c r="E55">
        <v>2019</v>
      </c>
      <c r="F55" t="s">
        <v>395</v>
      </c>
      <c r="G55">
        <v>2.62376254</v>
      </c>
      <c r="I55">
        <v>2019</v>
      </c>
      <c r="J55" t="s">
        <v>395</v>
      </c>
      <c r="K55">
        <v>4.2656931299999998</v>
      </c>
    </row>
    <row r="56" spans="1:11" x14ac:dyDescent="0.25">
      <c r="A56">
        <v>2022</v>
      </c>
      <c r="B56" t="s">
        <v>392</v>
      </c>
      <c r="C56">
        <v>648511.95159283804</v>
      </c>
      <c r="E56">
        <v>2019</v>
      </c>
      <c r="F56" t="s">
        <v>397</v>
      </c>
      <c r="G56">
        <v>12.772735000000001</v>
      </c>
      <c r="I56">
        <v>2019</v>
      </c>
      <c r="J56" t="s">
        <v>397</v>
      </c>
      <c r="K56">
        <v>14.391060100000001</v>
      </c>
    </row>
    <row r="57" spans="1:11" x14ac:dyDescent="0.25">
      <c r="E57">
        <v>2020</v>
      </c>
      <c r="F57" t="s">
        <v>394</v>
      </c>
      <c r="G57">
        <v>1.38683724</v>
      </c>
      <c r="I57">
        <v>2020</v>
      </c>
      <c r="J57" t="s">
        <v>394</v>
      </c>
      <c r="K57">
        <v>1.9539641299999999</v>
      </c>
    </row>
    <row r="58" spans="1:11" x14ac:dyDescent="0.25">
      <c r="E58">
        <v>2020</v>
      </c>
      <c r="F58" t="s">
        <v>396</v>
      </c>
      <c r="G58">
        <v>4.0147750999999996</v>
      </c>
      <c r="I58">
        <v>2020</v>
      </c>
      <c r="J58" t="s">
        <v>396</v>
      </c>
      <c r="K58">
        <v>5.5225464799999999</v>
      </c>
    </row>
    <row r="59" spans="1:11" x14ac:dyDescent="0.25">
      <c r="E59">
        <v>2020</v>
      </c>
      <c r="F59" t="s">
        <v>398</v>
      </c>
      <c r="G59">
        <v>0.29924462000000002</v>
      </c>
      <c r="I59">
        <v>2020</v>
      </c>
      <c r="J59" t="s">
        <v>398</v>
      </c>
      <c r="K59">
        <v>0.44377758</v>
      </c>
    </row>
    <row r="60" spans="1:11" x14ac:dyDescent="0.25">
      <c r="E60">
        <v>2020</v>
      </c>
      <c r="F60" t="s">
        <v>395</v>
      </c>
      <c r="G60">
        <v>2.5168032199999999</v>
      </c>
      <c r="I60">
        <v>2020</v>
      </c>
      <c r="J60" t="s">
        <v>395</v>
      </c>
      <c r="K60">
        <v>4.65015322</v>
      </c>
    </row>
    <row r="61" spans="1:11" x14ac:dyDescent="0.25">
      <c r="E61">
        <v>2020</v>
      </c>
      <c r="F61" t="s">
        <v>397</v>
      </c>
      <c r="G61">
        <v>12.061691700000001</v>
      </c>
      <c r="I61">
        <v>2020</v>
      </c>
      <c r="J61" t="s">
        <v>397</v>
      </c>
      <c r="K61">
        <v>13.6236072</v>
      </c>
    </row>
    <row r="62" spans="1:11" x14ac:dyDescent="0.25">
      <c r="E62">
        <v>2021</v>
      </c>
      <c r="F62" t="s">
        <v>394</v>
      </c>
      <c r="G62">
        <v>3.8520373700000001</v>
      </c>
      <c r="I62">
        <v>2021</v>
      </c>
      <c r="J62" t="s">
        <v>394</v>
      </c>
      <c r="K62">
        <v>2.04856178</v>
      </c>
    </row>
    <row r="63" spans="1:11" x14ac:dyDescent="0.25">
      <c r="E63">
        <v>2021</v>
      </c>
      <c r="F63" t="s">
        <v>396</v>
      </c>
      <c r="G63">
        <v>3.34468684</v>
      </c>
      <c r="I63">
        <v>2021</v>
      </c>
      <c r="J63" t="s">
        <v>396</v>
      </c>
      <c r="K63">
        <v>4.7828628999999996</v>
      </c>
    </row>
    <row r="64" spans="1:11" x14ac:dyDescent="0.25">
      <c r="E64">
        <v>2021</v>
      </c>
      <c r="F64" t="s">
        <v>398</v>
      </c>
      <c r="G64">
        <v>0.29427986</v>
      </c>
      <c r="I64">
        <v>2021</v>
      </c>
      <c r="J64" t="s">
        <v>398</v>
      </c>
      <c r="K64">
        <v>0.27451066000000002</v>
      </c>
    </row>
    <row r="65" spans="5:11" x14ac:dyDescent="0.25">
      <c r="E65">
        <v>2021</v>
      </c>
      <c r="F65" t="s">
        <v>395</v>
      </c>
      <c r="G65">
        <v>2.5794214499999999</v>
      </c>
      <c r="I65">
        <v>2021</v>
      </c>
      <c r="J65" t="s">
        <v>395</v>
      </c>
      <c r="K65">
        <v>4.4938681999999996</v>
      </c>
    </row>
    <row r="66" spans="5:11" x14ac:dyDescent="0.25">
      <c r="E66">
        <v>2021</v>
      </c>
      <c r="F66" t="s">
        <v>397</v>
      </c>
      <c r="G66">
        <v>12.733495599999999</v>
      </c>
      <c r="I66">
        <v>2021</v>
      </c>
      <c r="J66" t="s">
        <v>397</v>
      </c>
      <c r="K66">
        <v>13.9914383</v>
      </c>
    </row>
  </sheetData>
  <autoFilter ref="I6:K66" xr:uid="{EA9F7921-1310-4BBF-A0B0-5FAC4878DF4F}">
    <sortState xmlns:xlrd2="http://schemas.microsoft.com/office/spreadsheetml/2017/richdata2" ref="I7:K66">
      <sortCondition ref="I6:I66"/>
    </sortState>
  </autoFilter>
  <mergeCells count="3">
    <mergeCell ref="A5:C5"/>
    <mergeCell ref="E5:G5"/>
    <mergeCell ref="I5:K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B45B8-38BD-469E-A25F-341AF5225ECD}">
  <dimension ref="A1:C66"/>
  <sheetViews>
    <sheetView workbookViewId="0">
      <selection activeCell="B4" sqref="B4"/>
    </sheetView>
  </sheetViews>
  <sheetFormatPr defaultRowHeight="12.5" x14ac:dyDescent="0.25"/>
  <sheetData>
    <row r="1" spans="1:3" ht="13" x14ac:dyDescent="0.3">
      <c r="A1" s="4" t="s">
        <v>4</v>
      </c>
    </row>
    <row r="2" spans="1:3" x14ac:dyDescent="0.25">
      <c r="A2" t="s">
        <v>5</v>
      </c>
    </row>
    <row r="3" spans="1:3" x14ac:dyDescent="0.25">
      <c r="A3" t="s">
        <v>424</v>
      </c>
    </row>
    <row r="6" spans="1:3" x14ac:dyDescent="0.25">
      <c r="A6" t="s">
        <v>399</v>
      </c>
      <c r="B6" t="s">
        <v>400</v>
      </c>
      <c r="C6" t="s">
        <v>385</v>
      </c>
    </row>
    <row r="7" spans="1:3" x14ac:dyDescent="0.25">
      <c r="A7" t="s">
        <v>68</v>
      </c>
      <c r="B7" t="s">
        <v>78</v>
      </c>
      <c r="C7">
        <v>5239.6954500000002</v>
      </c>
    </row>
    <row r="8" spans="1:3" x14ac:dyDescent="0.25">
      <c r="A8" t="s">
        <v>68</v>
      </c>
      <c r="B8" t="s">
        <v>74</v>
      </c>
      <c r="C8">
        <v>3588.5451400000002</v>
      </c>
    </row>
    <row r="9" spans="1:3" x14ac:dyDescent="0.25">
      <c r="A9" t="s">
        <v>68</v>
      </c>
      <c r="B9" t="s">
        <v>176</v>
      </c>
      <c r="C9">
        <v>3395.7599100000002</v>
      </c>
    </row>
    <row r="10" spans="1:3" x14ac:dyDescent="0.25">
      <c r="A10" t="s">
        <v>68</v>
      </c>
      <c r="B10" t="s">
        <v>208</v>
      </c>
      <c r="C10">
        <v>2519.8239100000001</v>
      </c>
    </row>
    <row r="11" spans="1:3" x14ac:dyDescent="0.25">
      <c r="A11" t="s">
        <v>68</v>
      </c>
      <c r="B11" t="s">
        <v>80</v>
      </c>
      <c r="C11">
        <v>2400.3697999999999</v>
      </c>
    </row>
    <row r="12" spans="1:3" x14ac:dyDescent="0.25">
      <c r="A12" t="s">
        <v>68</v>
      </c>
      <c r="B12" t="s">
        <v>75</v>
      </c>
      <c r="C12">
        <v>2388.0753300000001</v>
      </c>
    </row>
    <row r="13" spans="1:3" x14ac:dyDescent="0.25">
      <c r="A13" t="s">
        <v>68</v>
      </c>
      <c r="B13" t="s">
        <v>401</v>
      </c>
      <c r="C13">
        <v>2272.1659800000002</v>
      </c>
    </row>
    <row r="14" spans="1:3" x14ac:dyDescent="0.25">
      <c r="A14" t="s">
        <v>68</v>
      </c>
      <c r="B14" t="s">
        <v>76</v>
      </c>
      <c r="C14">
        <v>2040.4821400000001</v>
      </c>
    </row>
    <row r="15" spans="1:3" x14ac:dyDescent="0.25">
      <c r="A15" t="s">
        <v>68</v>
      </c>
      <c r="B15" t="s">
        <v>198</v>
      </c>
      <c r="C15">
        <v>2037.3974700000001</v>
      </c>
    </row>
    <row r="16" spans="1:3" x14ac:dyDescent="0.25">
      <c r="A16" t="s">
        <v>68</v>
      </c>
      <c r="B16" t="s">
        <v>285</v>
      </c>
      <c r="C16">
        <v>1818.69058</v>
      </c>
    </row>
    <row r="17" spans="1:3" x14ac:dyDescent="0.25">
      <c r="A17" t="s">
        <v>68</v>
      </c>
      <c r="B17" t="s">
        <v>283</v>
      </c>
      <c r="C17">
        <v>1810.9341400000001</v>
      </c>
    </row>
    <row r="18" spans="1:3" x14ac:dyDescent="0.25">
      <c r="A18" t="s">
        <v>68</v>
      </c>
      <c r="B18" t="s">
        <v>402</v>
      </c>
      <c r="C18">
        <v>1724.9496799999999</v>
      </c>
    </row>
    <row r="19" spans="1:3" x14ac:dyDescent="0.25">
      <c r="A19" t="s">
        <v>68</v>
      </c>
      <c r="B19" t="s">
        <v>194</v>
      </c>
      <c r="C19">
        <v>1672.2372399999999</v>
      </c>
    </row>
    <row r="20" spans="1:3" x14ac:dyDescent="0.25">
      <c r="A20" t="s">
        <v>68</v>
      </c>
      <c r="B20" t="s">
        <v>248</v>
      </c>
      <c r="C20">
        <v>1642.8670999999999</v>
      </c>
    </row>
    <row r="21" spans="1:3" x14ac:dyDescent="0.25">
      <c r="A21" t="s">
        <v>68</v>
      </c>
      <c r="B21" t="s">
        <v>77</v>
      </c>
      <c r="C21">
        <v>1569.8307600000001</v>
      </c>
    </row>
    <row r="22" spans="1:3" x14ac:dyDescent="0.25">
      <c r="A22" t="s">
        <v>68</v>
      </c>
      <c r="B22" t="s">
        <v>218</v>
      </c>
      <c r="C22">
        <v>1563.0587</v>
      </c>
    </row>
    <row r="23" spans="1:3" x14ac:dyDescent="0.25">
      <c r="A23" t="s">
        <v>68</v>
      </c>
      <c r="B23" t="s">
        <v>203</v>
      </c>
      <c r="C23">
        <v>1503.94128</v>
      </c>
    </row>
    <row r="24" spans="1:3" x14ac:dyDescent="0.25">
      <c r="A24" t="s">
        <v>68</v>
      </c>
      <c r="B24" t="s">
        <v>224</v>
      </c>
      <c r="C24">
        <v>1411.90031</v>
      </c>
    </row>
    <row r="25" spans="1:3" x14ac:dyDescent="0.25">
      <c r="A25" t="s">
        <v>68</v>
      </c>
      <c r="B25" t="s">
        <v>298</v>
      </c>
      <c r="C25">
        <v>1387.56915</v>
      </c>
    </row>
    <row r="26" spans="1:3" x14ac:dyDescent="0.25">
      <c r="A26" t="s">
        <v>68</v>
      </c>
      <c r="B26" t="s">
        <v>197</v>
      </c>
      <c r="C26">
        <v>1355.3067000000001</v>
      </c>
    </row>
    <row r="27" spans="1:3" x14ac:dyDescent="0.25">
      <c r="A27" t="s">
        <v>403</v>
      </c>
      <c r="B27" t="s">
        <v>401</v>
      </c>
      <c r="C27">
        <v>6769.2799400000004</v>
      </c>
    </row>
    <row r="28" spans="1:3" x14ac:dyDescent="0.25">
      <c r="A28" t="s">
        <v>403</v>
      </c>
      <c r="B28" t="s">
        <v>205</v>
      </c>
      <c r="C28">
        <v>5831.9530100000002</v>
      </c>
    </row>
    <row r="29" spans="1:3" x14ac:dyDescent="0.25">
      <c r="A29" t="s">
        <v>403</v>
      </c>
      <c r="B29" t="s">
        <v>285</v>
      </c>
      <c r="C29">
        <v>1362.5707399999999</v>
      </c>
    </row>
    <row r="30" spans="1:3" x14ac:dyDescent="0.25">
      <c r="A30" t="s">
        <v>403</v>
      </c>
      <c r="B30" t="s">
        <v>240</v>
      </c>
      <c r="C30">
        <v>441.67320999999998</v>
      </c>
    </row>
    <row r="31" spans="1:3" x14ac:dyDescent="0.25">
      <c r="A31" t="s">
        <v>403</v>
      </c>
      <c r="B31" t="s">
        <v>80</v>
      </c>
      <c r="C31">
        <v>312.29128700000001</v>
      </c>
    </row>
    <row r="32" spans="1:3" x14ac:dyDescent="0.25">
      <c r="A32" t="s">
        <v>403</v>
      </c>
      <c r="B32" t="s">
        <v>176</v>
      </c>
      <c r="C32">
        <v>206.686826</v>
      </c>
    </row>
    <row r="33" spans="1:3" x14ac:dyDescent="0.25">
      <c r="A33" t="s">
        <v>403</v>
      </c>
      <c r="B33" t="s">
        <v>221</v>
      </c>
      <c r="C33">
        <v>158.27172300000001</v>
      </c>
    </row>
    <row r="34" spans="1:3" x14ac:dyDescent="0.25">
      <c r="A34" t="s">
        <v>403</v>
      </c>
      <c r="B34" t="s">
        <v>283</v>
      </c>
      <c r="C34">
        <v>107.55393599999999</v>
      </c>
    </row>
    <row r="35" spans="1:3" x14ac:dyDescent="0.25">
      <c r="A35" t="s">
        <v>403</v>
      </c>
      <c r="B35" t="s">
        <v>194</v>
      </c>
      <c r="C35">
        <v>92.411930900000002</v>
      </c>
    </row>
    <row r="36" spans="1:3" x14ac:dyDescent="0.25">
      <c r="A36" t="s">
        <v>403</v>
      </c>
      <c r="B36" t="s">
        <v>74</v>
      </c>
      <c r="C36">
        <v>87.910497100000001</v>
      </c>
    </row>
    <row r="37" spans="1:3" x14ac:dyDescent="0.25">
      <c r="A37" t="s">
        <v>403</v>
      </c>
      <c r="B37" t="s">
        <v>215</v>
      </c>
      <c r="C37">
        <v>72.974614599999995</v>
      </c>
    </row>
    <row r="38" spans="1:3" x14ac:dyDescent="0.25">
      <c r="A38" t="s">
        <v>403</v>
      </c>
      <c r="B38" t="s">
        <v>302</v>
      </c>
      <c r="C38">
        <v>72.6881755</v>
      </c>
    </row>
    <row r="39" spans="1:3" x14ac:dyDescent="0.25">
      <c r="A39" t="s">
        <v>403</v>
      </c>
      <c r="B39" t="s">
        <v>271</v>
      </c>
      <c r="C39">
        <v>70.269385900000003</v>
      </c>
    </row>
    <row r="40" spans="1:3" x14ac:dyDescent="0.25">
      <c r="A40" t="s">
        <v>403</v>
      </c>
      <c r="B40" t="s">
        <v>179</v>
      </c>
      <c r="C40">
        <v>68.560582800000006</v>
      </c>
    </row>
    <row r="41" spans="1:3" x14ac:dyDescent="0.25">
      <c r="A41" t="s">
        <v>403</v>
      </c>
      <c r="B41" t="s">
        <v>298</v>
      </c>
      <c r="C41">
        <v>68.415088900000001</v>
      </c>
    </row>
    <row r="42" spans="1:3" x14ac:dyDescent="0.25">
      <c r="A42" t="s">
        <v>403</v>
      </c>
      <c r="B42" t="s">
        <v>404</v>
      </c>
      <c r="C42">
        <v>66.136490800000004</v>
      </c>
    </row>
    <row r="43" spans="1:3" x14ac:dyDescent="0.25">
      <c r="A43" t="s">
        <v>403</v>
      </c>
      <c r="B43" t="s">
        <v>79</v>
      </c>
      <c r="C43">
        <v>64.226871799999998</v>
      </c>
    </row>
    <row r="44" spans="1:3" x14ac:dyDescent="0.25">
      <c r="A44" t="s">
        <v>403</v>
      </c>
      <c r="B44" t="s">
        <v>78</v>
      </c>
      <c r="C44">
        <v>63.2357607</v>
      </c>
    </row>
    <row r="45" spans="1:3" x14ac:dyDescent="0.25">
      <c r="A45" t="s">
        <v>403</v>
      </c>
      <c r="B45" t="s">
        <v>77</v>
      </c>
      <c r="C45">
        <v>51.498125399999999</v>
      </c>
    </row>
    <row r="46" spans="1:3" x14ac:dyDescent="0.25">
      <c r="A46" t="s">
        <v>403</v>
      </c>
      <c r="B46" t="s">
        <v>405</v>
      </c>
      <c r="C46">
        <v>49.689179199999998</v>
      </c>
    </row>
    <row r="47" spans="1:3" x14ac:dyDescent="0.25">
      <c r="A47" t="s">
        <v>406</v>
      </c>
      <c r="B47" t="s">
        <v>298</v>
      </c>
      <c r="C47">
        <v>3487.3217599999998</v>
      </c>
    </row>
    <row r="48" spans="1:3" x14ac:dyDescent="0.25">
      <c r="A48" t="s">
        <v>406</v>
      </c>
      <c r="B48" t="s">
        <v>79</v>
      </c>
      <c r="C48">
        <v>2921.78656</v>
      </c>
    </row>
    <row r="49" spans="1:3" x14ac:dyDescent="0.25">
      <c r="A49" t="s">
        <v>406</v>
      </c>
      <c r="B49" t="s">
        <v>74</v>
      </c>
      <c r="C49">
        <v>2662.91716</v>
      </c>
    </row>
    <row r="50" spans="1:3" x14ac:dyDescent="0.25">
      <c r="A50" t="s">
        <v>406</v>
      </c>
      <c r="B50" t="s">
        <v>205</v>
      </c>
      <c r="C50">
        <v>2379.68498</v>
      </c>
    </row>
    <row r="51" spans="1:3" x14ac:dyDescent="0.25">
      <c r="A51" t="s">
        <v>406</v>
      </c>
      <c r="B51" t="s">
        <v>407</v>
      </c>
      <c r="C51">
        <v>2142.1518799999999</v>
      </c>
    </row>
    <row r="52" spans="1:3" x14ac:dyDescent="0.25">
      <c r="A52" t="s">
        <v>406</v>
      </c>
      <c r="B52" t="s">
        <v>218</v>
      </c>
      <c r="C52">
        <v>2053.29556</v>
      </c>
    </row>
    <row r="53" spans="1:3" x14ac:dyDescent="0.25">
      <c r="A53" t="s">
        <v>406</v>
      </c>
      <c r="B53" t="s">
        <v>248</v>
      </c>
      <c r="C53">
        <v>2052.69299</v>
      </c>
    </row>
    <row r="54" spans="1:3" x14ac:dyDescent="0.25">
      <c r="A54" t="s">
        <v>406</v>
      </c>
      <c r="B54" t="s">
        <v>402</v>
      </c>
      <c r="C54">
        <v>1896.51641</v>
      </c>
    </row>
    <row r="55" spans="1:3" x14ac:dyDescent="0.25">
      <c r="A55" t="s">
        <v>406</v>
      </c>
      <c r="B55" t="s">
        <v>228</v>
      </c>
      <c r="C55">
        <v>1627.9219499999999</v>
      </c>
    </row>
    <row r="56" spans="1:3" x14ac:dyDescent="0.25">
      <c r="A56" t="s">
        <v>406</v>
      </c>
      <c r="B56" t="s">
        <v>208</v>
      </c>
      <c r="C56">
        <v>1622.3075899999999</v>
      </c>
    </row>
    <row r="57" spans="1:3" x14ac:dyDescent="0.25">
      <c r="A57" t="s">
        <v>406</v>
      </c>
      <c r="B57" t="s">
        <v>81</v>
      </c>
      <c r="C57">
        <v>1321.153</v>
      </c>
    </row>
    <row r="58" spans="1:3" x14ac:dyDescent="0.25">
      <c r="A58" t="s">
        <v>406</v>
      </c>
      <c r="B58" t="s">
        <v>224</v>
      </c>
      <c r="C58">
        <v>1266.36833</v>
      </c>
    </row>
    <row r="59" spans="1:3" x14ac:dyDescent="0.25">
      <c r="A59" t="s">
        <v>406</v>
      </c>
      <c r="B59" t="s">
        <v>78</v>
      </c>
      <c r="C59">
        <v>1197.6085399999999</v>
      </c>
    </row>
    <row r="60" spans="1:3" x14ac:dyDescent="0.25">
      <c r="A60" t="s">
        <v>406</v>
      </c>
      <c r="B60" t="s">
        <v>214</v>
      </c>
      <c r="C60">
        <v>1177.6875399999999</v>
      </c>
    </row>
    <row r="61" spans="1:3" x14ac:dyDescent="0.25">
      <c r="A61" t="s">
        <v>406</v>
      </c>
      <c r="B61" t="s">
        <v>176</v>
      </c>
      <c r="C61">
        <v>1084.2443900000001</v>
      </c>
    </row>
    <row r="62" spans="1:3" x14ac:dyDescent="0.25">
      <c r="A62" t="s">
        <v>406</v>
      </c>
      <c r="B62" t="s">
        <v>235</v>
      </c>
      <c r="C62">
        <v>1041.21976</v>
      </c>
    </row>
    <row r="63" spans="1:3" x14ac:dyDescent="0.25">
      <c r="A63" t="s">
        <v>406</v>
      </c>
      <c r="B63" t="s">
        <v>197</v>
      </c>
      <c r="C63">
        <v>1011.42503</v>
      </c>
    </row>
    <row r="64" spans="1:3" x14ac:dyDescent="0.25">
      <c r="A64" t="s">
        <v>406</v>
      </c>
      <c r="B64" t="s">
        <v>408</v>
      </c>
      <c r="C64">
        <v>995.75676699999997</v>
      </c>
    </row>
    <row r="65" spans="1:3" x14ac:dyDescent="0.25">
      <c r="A65" t="s">
        <v>406</v>
      </c>
      <c r="B65" t="s">
        <v>188</v>
      </c>
      <c r="C65">
        <v>981.11935100000005</v>
      </c>
    </row>
    <row r="66" spans="1:3" x14ac:dyDescent="0.25">
      <c r="A66" t="s">
        <v>406</v>
      </c>
      <c r="B66" t="s">
        <v>80</v>
      </c>
      <c r="C66">
        <v>971.34604899999999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84B96-260B-43AE-946B-9962619E3636}">
  <dimension ref="A1:N39"/>
  <sheetViews>
    <sheetView topLeftCell="C1" workbookViewId="0">
      <selection activeCell="L23" sqref="L23"/>
    </sheetView>
  </sheetViews>
  <sheetFormatPr defaultRowHeight="12.5" x14ac:dyDescent="0.25"/>
  <cols>
    <col min="1" max="1" width="18.81640625" customWidth="1"/>
    <col min="2" max="2" width="15.1796875" customWidth="1"/>
    <col min="3" max="3" width="15.453125" customWidth="1"/>
    <col min="4" max="4" width="15.26953125" customWidth="1"/>
    <col min="5" max="5" width="14.54296875" customWidth="1"/>
    <col min="6" max="6" width="16.1796875" customWidth="1"/>
    <col min="12" max="12" width="37.1796875" customWidth="1"/>
    <col min="13" max="13" width="21.26953125" customWidth="1"/>
    <col min="14" max="14" width="29.453125" customWidth="1"/>
  </cols>
  <sheetData>
    <row r="1" spans="1:14" ht="14" x14ac:dyDescent="0.25">
      <c r="A1" s="1" t="s">
        <v>6</v>
      </c>
    </row>
    <row r="2" spans="1:14" x14ac:dyDescent="0.25">
      <c r="A2" t="s">
        <v>425</v>
      </c>
    </row>
    <row r="3" spans="1:14" x14ac:dyDescent="0.25">
      <c r="A3" t="s">
        <v>7</v>
      </c>
    </row>
    <row r="5" spans="1:14" ht="13" thickBot="1" x14ac:dyDescent="0.3"/>
    <row r="6" spans="1:14" ht="49.9" customHeight="1" x14ac:dyDescent="0.25">
      <c r="A6" s="120" t="s">
        <v>41</v>
      </c>
      <c r="B6" s="126" t="s">
        <v>47</v>
      </c>
      <c r="C6" s="122" t="s">
        <v>45</v>
      </c>
      <c r="D6" s="126" t="s">
        <v>46</v>
      </c>
      <c r="E6" s="124" t="s">
        <v>48</v>
      </c>
      <c r="F6" s="119" t="s">
        <v>49</v>
      </c>
      <c r="L6" s="110" t="s">
        <v>51</v>
      </c>
      <c r="M6" s="64" t="s">
        <v>50</v>
      </c>
      <c r="N6" s="64" t="s">
        <v>52</v>
      </c>
    </row>
    <row r="7" spans="1:14" ht="13.15" customHeight="1" thickBot="1" x14ac:dyDescent="0.3">
      <c r="A7" s="121"/>
      <c r="B7" s="127"/>
      <c r="C7" s="123"/>
      <c r="D7" s="127"/>
      <c r="E7" s="125"/>
      <c r="F7" s="119"/>
      <c r="L7" s="16">
        <v>80966.345920238702</v>
      </c>
      <c r="M7" s="16">
        <v>66282.480151609911</v>
      </c>
      <c r="N7" s="16">
        <v>26736</v>
      </c>
    </row>
    <row r="8" spans="1:14" ht="13" thickBot="1" x14ac:dyDescent="0.3">
      <c r="A8" s="3" t="s">
        <v>10</v>
      </c>
      <c r="B8" s="6">
        <f>(((INDEX('[1]OriginDataKielTracker-April25'!$D:$D,MATCH($A8,'[1]OriginDataKielTracker-April25'!$B:$B,0)))/0.9509*1000)/106.91)*100</f>
        <v>24064.59078306596</v>
      </c>
      <c r="C8" s="7">
        <f>(((INDEX('[1]OriginDataKielTracker-April25'!$E:$E,MATCH($A8,'[1]OriginDataKielTracker-April25'!$B:$B,0)))/0.9509*1000)/106.91)*100</f>
        <v>3568.6400944970642</v>
      </c>
      <c r="D8" s="6">
        <f t="shared" ref="D8:D35" si="0">B8+C8</f>
        <v>27633.230877563023</v>
      </c>
      <c r="E8" s="11">
        <f>(((INDEX('[1]OriginDataKielTracker-April25'!$F:$F,MATCH($A8,'[1]OriginDataKielTracker-April25'!$B:$B,0)))/0.9509*1000)/106.91)*100</f>
        <v>42484.907997938404</v>
      </c>
      <c r="F8" s="14">
        <v>8980</v>
      </c>
    </row>
    <row r="9" spans="1:14" ht="13" thickBot="1" x14ac:dyDescent="0.3">
      <c r="A9" s="3" t="s">
        <v>42</v>
      </c>
      <c r="B9" s="6">
        <f>(((INDEX('[1]OriginDataKielTracker-April25'!$D:$D,MATCH($A9,'[1]OriginDataKielTracker-April25'!$B:$B,0)))/0.9509*1000)/106.91)*100</f>
        <v>27857.367406579131</v>
      </c>
      <c r="C9" s="7">
        <f>(((INDEX('[1]OriginDataKielTracker-April25'!$E:$E,MATCH($A9,'[1]OriginDataKielTracker-April25'!$B:$B,0)))/0.9509*1000)/106.91)*100</f>
        <v>1583.6992063768507</v>
      </c>
      <c r="D9" s="6">
        <f t="shared" si="0"/>
        <v>29441.066612955983</v>
      </c>
      <c r="E9" s="11">
        <f>(((INDEX('[1]OriginDataKielTracker-April25'!$F:$F,MATCH($A9,'[1]OriginDataKielTracker-April25'!$B:$B,0)))/0.9509*1000)/106.91)*100</f>
        <v>0</v>
      </c>
      <c r="F9" s="14">
        <v>10616</v>
      </c>
    </row>
    <row r="10" spans="1:14" ht="13" thickBot="1" x14ac:dyDescent="0.3">
      <c r="A10" s="3" t="s">
        <v>13</v>
      </c>
      <c r="B10" s="6">
        <f>(((INDEX('[1]OriginDataKielTracker-April25'!$D:$D,MATCH($A10,'[1]OriginDataKielTracker-April25'!$B:$B,0)))/0.9509*1000)/106.91)*100</f>
        <v>2895.7302213986054</v>
      </c>
      <c r="C10" s="7">
        <f>(((INDEX('[1]OriginDataKielTracker-April25'!$E:$E,MATCH($A10,'[1]OriginDataKielTracker-April25'!$B:$B,0)))/0.9509*1000)/106.91)*100</f>
        <v>250.33080419610107</v>
      </c>
      <c r="D10" s="6">
        <f t="shared" si="0"/>
        <v>3146.0610255947063</v>
      </c>
      <c r="E10" s="11">
        <f>(((INDEX('[1]OriginDataKielTracker-April25'!$F:$F,MATCH($A10,'[1]OriginDataKielTracker-April25'!$B:$B,0)))/0.9509*1000)/106.91)*100</f>
        <v>6524.3819911749824</v>
      </c>
      <c r="F10" s="14">
        <v>397</v>
      </c>
    </row>
    <row r="11" spans="1:14" ht="13" thickBot="1" x14ac:dyDescent="0.3">
      <c r="A11" s="3" t="s">
        <v>18</v>
      </c>
      <c r="B11" s="6">
        <f>(((INDEX('[1]OriginDataKielTracker-April25'!$D:$D,MATCH($A11,'[1]OriginDataKielTracker-April25'!$B:$B,0)))/0.9509*1000)/106.91)*100</f>
        <v>687.97467387575728</v>
      </c>
      <c r="C11" s="7">
        <f>(((INDEX('[1]OriginDataKielTracker-April25'!$E:$E,MATCH($A11,'[1]OriginDataKielTracker-April25'!$B:$B,0)))/0.9509*1000)/106.91)*100</f>
        <v>384.68924408808107</v>
      </c>
      <c r="D11" s="6">
        <f t="shared" si="0"/>
        <v>1072.6639179638382</v>
      </c>
      <c r="E11" s="11">
        <f>(((INDEX('[1]OriginDataKielTracker-April25'!$F:$F,MATCH($A11,'[1]OriginDataKielTracker-April25'!$B:$B,0)))/0.9509*1000)/106.91)*100</f>
        <v>642.24139705068148</v>
      </c>
      <c r="F11" s="14">
        <v>505</v>
      </c>
    </row>
    <row r="12" spans="1:14" ht="13" thickBot="1" x14ac:dyDescent="0.3">
      <c r="A12" s="3" t="s">
        <v>12</v>
      </c>
      <c r="B12" s="6">
        <f>(((INDEX('[1]OriginDataKielTracker-April25'!$D:$D,MATCH($A12,'[1]OriginDataKielTracker-April25'!$B:$B,0)))/0.9509*1000)/106.91)*100</f>
        <v>1278.7633343415564</v>
      </c>
      <c r="C12" s="7">
        <f>(((INDEX('[1]OriginDataKielTracker-April25'!$E:$E,MATCH($A12,'[1]OriginDataKielTracker-April25'!$B:$B,0)))/0.9509*1000)/106.91)*100</f>
        <v>2455.2256019357883</v>
      </c>
      <c r="D12" s="6">
        <f t="shared" si="0"/>
        <v>3733.9889362773447</v>
      </c>
      <c r="E12" s="11">
        <f>(((INDEX('[1]OriginDataKielTracker-April25'!$F:$F,MATCH($A12,'[1]OriginDataKielTracker-April25'!$B:$B,0)))/0.9509*1000)/106.91)*100</f>
        <v>3512.8612458465896</v>
      </c>
      <c r="F12" s="14">
        <v>526</v>
      </c>
    </row>
    <row r="13" spans="1:14" ht="13" thickBot="1" x14ac:dyDescent="0.3">
      <c r="A13" s="3" t="s">
        <v>14</v>
      </c>
      <c r="B13" s="6">
        <f>(((INDEX('[1]OriginDataKielTracker-April25'!$D:$D,MATCH($A13,'[1]OriginDataKielTracker-April25'!$B:$B,0)))/0.9509*1000)/106.91)*100</f>
        <v>2025.1717312137378</v>
      </c>
      <c r="C13" s="7">
        <f>(((INDEX('[1]OriginDataKielTracker-April25'!$E:$E,MATCH($A13,'[1]OriginDataKielTracker-April25'!$B:$B,0)))/0.9509*1000)/106.91)*100</f>
        <v>346.12143701710022</v>
      </c>
      <c r="D13" s="6">
        <f t="shared" si="0"/>
        <v>2371.2931682308381</v>
      </c>
      <c r="E13" s="11">
        <f>(((INDEX('[1]OriginDataKielTracker-April25'!$F:$F,MATCH($A13,'[1]OriginDataKielTracker-April25'!$B:$B,0)))/0.9509*1000)/106.91)*100</f>
        <v>1358.1663981379879</v>
      </c>
      <c r="F13" s="14">
        <v>2448</v>
      </c>
    </row>
    <row r="14" spans="1:14" ht="13" thickBot="1" x14ac:dyDescent="0.3">
      <c r="A14" s="3" t="s">
        <v>16</v>
      </c>
      <c r="B14" s="6">
        <f>(((INDEX('[1]OriginDataKielTracker-April25'!$D:$D,MATCH($A14,'[1]OriginDataKielTracker-April25'!$B:$B,0)))/0.9509*1000)/106.91)*100</f>
        <v>918.81369437947649</v>
      </c>
      <c r="C14" s="7">
        <f>(((INDEX('[1]OriginDataKielTracker-April25'!$E:$E,MATCH($A14,'[1]OriginDataKielTracker-April25'!$B:$B,0)))/0.9509*1000)/106.91)*100</f>
        <v>167.36160889876302</v>
      </c>
      <c r="D14" s="6">
        <f t="shared" si="0"/>
        <v>1086.1753032782394</v>
      </c>
      <c r="E14" s="11">
        <f>(((INDEX('[1]OriginDataKielTracker-April25'!$F:$F,MATCH($A14,'[1]OriginDataKielTracker-April25'!$B:$B,0)))/0.9509*1000)/106.91)*100</f>
        <v>2383.1802298402367</v>
      </c>
      <c r="F14" s="14">
        <v>226</v>
      </c>
    </row>
    <row r="15" spans="1:14" ht="13" thickBot="1" x14ac:dyDescent="0.3">
      <c r="A15" s="3" t="s">
        <v>11</v>
      </c>
      <c r="B15" s="6">
        <f>(((INDEX('[1]OriginDataKielTracker-April25'!$D:$D,MATCH($A15,'[1]OriginDataKielTracker-April25'!$B:$B,0)))/0.9509*1000)/106.91)*100</f>
        <v>5567.2066477676535</v>
      </c>
      <c r="C15" s="7">
        <f>(((INDEX('[1]OriginDataKielTracker-April25'!$E:$E,MATCH($A15,'[1]OriginDataKielTracker-April25'!$B:$B,0)))/0.9509*1000)/106.91)*100</f>
        <v>563.64288036220898</v>
      </c>
      <c r="D15" s="6">
        <f t="shared" si="0"/>
        <v>6130.8495281298628</v>
      </c>
      <c r="E15" s="11">
        <f>(((INDEX('[1]OriginDataKielTracker-April25'!$F:$F,MATCH($A15,'[1]OriginDataKielTracker-April25'!$B:$B,0)))/0.9509*1000)/106.91)*100</f>
        <v>2.2376327872611959</v>
      </c>
      <c r="F15" s="14">
        <v>711</v>
      </c>
    </row>
    <row r="16" spans="1:14" ht="13" thickBot="1" x14ac:dyDescent="0.3">
      <c r="A16" s="3" t="s">
        <v>23</v>
      </c>
      <c r="B16" s="6">
        <f>(((INDEX('[1]OriginDataKielTracker-April25'!$D:$D,MATCH($A16,'[1]OriginDataKielTracker-April25'!$B:$B,0)))/0.9509*1000)/106.91)*100</f>
        <v>304.93587203529421</v>
      </c>
      <c r="C16" s="7">
        <f>(((INDEX('[1]OriginDataKielTracker-April25'!$E:$E,MATCH($A16,'[1]OriginDataKielTracker-April25'!$B:$B,0)))/0.9509*1000)/106.91)*100</f>
        <v>50.712483902872194</v>
      </c>
      <c r="D16" s="6">
        <f t="shared" si="0"/>
        <v>355.64835593816639</v>
      </c>
      <c r="E16" s="11">
        <f>(((INDEX('[1]OriginDataKielTracker-April25'!$F:$F,MATCH($A16,'[1]OriginDataKielTracker-April25'!$B:$B,0)))/0.9509*1000)/106.91)*100</f>
        <v>650.12168625883294</v>
      </c>
      <c r="F16" s="14">
        <v>359</v>
      </c>
    </row>
    <row r="17" spans="1:6" ht="13" thickBot="1" x14ac:dyDescent="0.3">
      <c r="A17" s="3" t="s">
        <v>20</v>
      </c>
      <c r="B17" s="6">
        <f>(((INDEX('[1]OriginDataKielTracker-April25'!$D:$D,MATCH($A17,'[1]OriginDataKielTracker-April25'!$B:$B,0)))/0.9509*1000)/106.91)*100</f>
        <v>245.91602583491468</v>
      </c>
      <c r="C17" s="7">
        <f>(((INDEX('[1]OriginDataKielTracker-April25'!$E:$E,MATCH($A17,'[1]OriginDataKielTracker-April25'!$B:$B,0)))/0.9509*1000)/106.91)*100</f>
        <v>161.38185011302596</v>
      </c>
      <c r="D17" s="6">
        <f t="shared" si="0"/>
        <v>407.29787594794061</v>
      </c>
      <c r="E17" s="11">
        <f>(((INDEX('[1]OriginDataKielTracker-April25'!$F:$F,MATCH($A17,'[1]OriginDataKielTracker-April25'!$B:$B,0)))/0.9509*1000)/106.91)*100</f>
        <v>69.676913452912544</v>
      </c>
      <c r="F17" s="14">
        <v>35</v>
      </c>
    </row>
    <row r="18" spans="1:6" ht="13" thickBot="1" x14ac:dyDescent="0.3">
      <c r="A18" s="3" t="s">
        <v>25</v>
      </c>
      <c r="B18" s="6">
        <f>(((INDEX('[1]OriginDataKielTracker-April25'!$D:$D,MATCH($A18,'[1]OriginDataKielTracker-April25'!$B:$B,0)))/0.9509*1000)/106.91)*100</f>
        <v>171.53903350562649</v>
      </c>
      <c r="C18" s="7">
        <f>(((INDEX('[1]OriginDataKielTracker-April25'!$E:$E,MATCH($A18,'[1]OriginDataKielTracker-April25'!$B:$B,0)))/0.9509*1000)/106.91)*100</f>
        <v>104.7121798652956</v>
      </c>
      <c r="D18" s="6">
        <f t="shared" si="0"/>
        <v>276.25121337092207</v>
      </c>
      <c r="E18" s="11">
        <f>(((INDEX('[1]OriginDataKielTracker-April25'!$F:$F,MATCH($A18,'[1]OriginDataKielTracker-April25'!$B:$B,0)))/0.9509*1000)/106.91)*100</f>
        <v>1107.9786729550819</v>
      </c>
      <c r="F18" s="14">
        <v>206</v>
      </c>
    </row>
    <row r="19" spans="1:6" ht="13" thickBot="1" x14ac:dyDescent="0.3">
      <c r="A19" s="3" t="s">
        <v>29</v>
      </c>
      <c r="B19" s="6">
        <f>(((INDEX('[1]OriginDataKielTracker-April25'!$D:$D,MATCH($A19,'[1]OriginDataKielTracker-April25'!$B:$B,0)))/0.9509*1000)/106.91)*100</f>
        <v>7.9283326729176498</v>
      </c>
      <c r="C19" s="7">
        <f>(((INDEX('[1]OriginDataKielTracker-April25'!$E:$E,MATCH($A19,'[1]OriginDataKielTracker-April25'!$B:$B,0)))/0.9509*1000)/106.91)*100</f>
        <v>93.841555458603438</v>
      </c>
      <c r="D19" s="6">
        <f t="shared" si="0"/>
        <v>101.76988813152109</v>
      </c>
      <c r="E19" s="11">
        <f>(((INDEX('[1]OriginDataKielTracker-April25'!$F:$F,MATCH($A19,'[1]OriginDataKielTracker-April25'!$B:$B,0)))/0.9509*1000)/106.91)*100</f>
        <v>237.11373570946321</v>
      </c>
      <c r="F19" s="14">
        <v>69</v>
      </c>
    </row>
    <row r="20" spans="1:6" ht="13" thickBot="1" x14ac:dyDescent="0.3">
      <c r="A20" s="3" t="s">
        <v>15</v>
      </c>
      <c r="B20" s="6">
        <f>(((INDEX('[1]OriginDataKielTracker-April25'!$D:$D,MATCH($A20,'[1]OriginDataKielTracker-April25'!$B:$B,0)))/0.9509*1000)/106.91)*100</f>
        <v>976.76107007117616</v>
      </c>
      <c r="C20" s="7">
        <f>(((INDEX('[1]OriginDataKielTracker-April25'!$E:$E,MATCH($A20,'[1]OriginDataKielTracker-April25'!$B:$B,0)))/0.9509*1000)/106.91)*100</f>
        <v>577.28808738391683</v>
      </c>
      <c r="D20" s="6">
        <f t="shared" si="0"/>
        <v>1554.0491574550929</v>
      </c>
      <c r="E20" s="11">
        <f>(((INDEX('[1]OriginDataKielTracker-April25'!$F:$F,MATCH($A20,'[1]OriginDataKielTracker-April25'!$B:$B,0)))/0.9509*1000)/106.91)*100</f>
        <v>2319.9717877265853</v>
      </c>
      <c r="F20" s="14">
        <v>177</v>
      </c>
    </row>
    <row r="21" spans="1:6" ht="13" thickBot="1" x14ac:dyDescent="0.3">
      <c r="A21" s="3" t="s">
        <v>22</v>
      </c>
      <c r="B21" s="6">
        <f>(((INDEX('[1]OriginDataKielTracker-April25'!$D:$D,MATCH($A21,'[1]OriginDataKielTracker-April25'!$B:$B,0)))/0.9509*1000)/106.91)*100</f>
        <v>0</v>
      </c>
      <c r="C21" s="7">
        <f>(((INDEX('[1]OriginDataKielTracker-April25'!$E:$E,MATCH($A21,'[1]OriginDataKielTracker-April25'!$B:$B,0)))/0.9509*1000)/106.91)*100</f>
        <v>364.90785571147069</v>
      </c>
      <c r="D21" s="6">
        <f t="shared" si="0"/>
        <v>364.90785571147069</v>
      </c>
      <c r="E21" s="11">
        <f>(((INDEX('[1]OriginDataKielTracker-April25'!$F:$F,MATCH($A21,'[1]OriginDataKielTracker-April25'!$B:$B,0)))/0.9509*1000)/106.91)*100</f>
        <v>556.74758654473646</v>
      </c>
      <c r="F21" s="14">
        <v>23</v>
      </c>
    </row>
    <row r="22" spans="1:6" ht="13" thickBot="1" x14ac:dyDescent="0.3">
      <c r="A22" s="3" t="s">
        <v>28</v>
      </c>
      <c r="B22" s="6">
        <f>(((INDEX('[1]OriginDataKielTracker-April25'!$D:$D,MATCH($A22,'[1]OriginDataKielTracker-April25'!$B:$B,0)))/0.9509*1000)/106.91)*100</f>
        <v>80.168624422182191</v>
      </c>
      <c r="C22" s="7">
        <f>(((INDEX('[1]OriginDataKielTracker-April25'!$E:$E,MATCH($A22,'[1]OriginDataKielTracker-April25'!$B:$B,0)))/0.9509*1000)/106.91)*100</f>
        <v>50.363602090990533</v>
      </c>
      <c r="D22" s="6">
        <f t="shared" si="0"/>
        <v>130.53222651317273</v>
      </c>
      <c r="E22" s="11">
        <f>(((INDEX('[1]OriginDataKielTracker-April25'!$F:$F,MATCH($A22,'[1]OriginDataKielTracker-April25'!$B:$B,0)))/0.9509*1000)/106.91)*100</f>
        <v>754.17526803051635</v>
      </c>
      <c r="F22" s="14">
        <v>61</v>
      </c>
    </row>
    <row r="23" spans="1:6" ht="13" thickBot="1" x14ac:dyDescent="0.3">
      <c r="A23" s="3" t="s">
        <v>17</v>
      </c>
      <c r="B23" s="6">
        <f>(((INDEX('[1]OriginDataKielTracker-April25'!$D:$D,MATCH($A23,'[1]OriginDataKielTracker-April25'!$B:$B,0)))/0.9509*1000)/106.91)*100</f>
        <v>945.67424238711237</v>
      </c>
      <c r="C23" s="7">
        <f>(((INDEX('[1]OriginDataKielTracker-April25'!$E:$E,MATCH($A23,'[1]OriginDataKielTracker-April25'!$B:$B,0)))/0.9509*1000)/106.91)*100</f>
        <v>127.16779049211009</v>
      </c>
      <c r="D23" s="6">
        <f t="shared" si="0"/>
        <v>1072.8420328792224</v>
      </c>
      <c r="E23" s="11">
        <f>(((INDEX('[1]OriginDataKielTracker-April25'!$F:$F,MATCH($A23,'[1]OriginDataKielTracker-April25'!$B:$B,0)))/0.9509*1000)/106.91)*100</f>
        <v>1240.649852372258</v>
      </c>
      <c r="F23" s="14">
        <v>582</v>
      </c>
    </row>
    <row r="24" spans="1:6" ht="13" thickBot="1" x14ac:dyDescent="0.3">
      <c r="A24" s="3" t="s">
        <v>30</v>
      </c>
      <c r="B24" s="6">
        <f>(((INDEX('[1]OriginDataKielTracker-April25'!$D:$D,MATCH($A24,'[1]OriginDataKielTracker-April25'!$B:$B,0)))/0.9509*1000)/106.91)*100</f>
        <v>24.591602583491468</v>
      </c>
      <c r="C24" s="7">
        <f>(((INDEX('[1]OriginDataKielTracker-April25'!$E:$E,MATCH($A24,'[1]OriginDataKielTracker-April25'!$B:$B,0)))/0.9509*1000)/106.91)*100</f>
        <v>67.361956872654531</v>
      </c>
      <c r="D24" s="6">
        <f t="shared" si="0"/>
        <v>91.953559456145996</v>
      </c>
      <c r="E24" s="11">
        <f>(((INDEX('[1]OriginDataKielTracker-April25'!$F:$F,MATCH($A24,'[1]OriginDataKielTracker-April25'!$B:$B,0)))/0.9509*1000)/106.91)*100</f>
        <v>0</v>
      </c>
      <c r="F24" s="14">
        <v>54</v>
      </c>
    </row>
    <row r="25" spans="1:6" ht="13" thickBot="1" x14ac:dyDescent="0.3">
      <c r="A25" s="3" t="s">
        <v>24</v>
      </c>
      <c r="B25" s="6">
        <f>(((INDEX('[1]OriginDataKielTracker-April25'!$D:$D,MATCH($A25,'[1]OriginDataKielTracker-April25'!$B:$B,0)))/0.9509*1000)/106.91)*100</f>
        <v>57.391125634946391</v>
      </c>
      <c r="C25" s="7">
        <f>(((INDEX('[1]OriginDataKielTracker-April25'!$E:$E,MATCH($A25,'[1]OriginDataKielTracker-April25'!$B:$B,0)))/0.9509*1000)/106.91)*100</f>
        <v>290.91363683921105</v>
      </c>
      <c r="D25" s="6">
        <f t="shared" si="0"/>
        <v>348.30476247415743</v>
      </c>
      <c r="E25" s="11">
        <f>(((INDEX('[1]OriginDataKielTracker-April25'!$F:$F,MATCH($A25,'[1]OriginDataKielTracker-April25'!$B:$B,0)))/0.9509*1000)/106.91)*100</f>
        <v>0</v>
      </c>
      <c r="F25" s="14">
        <v>216</v>
      </c>
    </row>
    <row r="26" spans="1:6" ht="13" thickBot="1" x14ac:dyDescent="0.3">
      <c r="A26" s="3" t="s">
        <v>27</v>
      </c>
      <c r="B26" s="6">
        <f>(((INDEX('[1]OriginDataKielTracker-April25'!$D:$D,MATCH($A26,'[1]OriginDataKielTracker-April25'!$B:$B,0)))/0.9509*1000)/106.91)*100</f>
        <v>56.560685942030375</v>
      </c>
      <c r="C26" s="7">
        <f>(((INDEX('[1]OriginDataKielTracker-April25'!$E:$E,MATCH($A26,'[1]OriginDataKielTracker-April25'!$B:$B,0)))/0.9509*1000)/106.91)*100</f>
        <v>97.548485536717962</v>
      </c>
      <c r="D26" s="6">
        <f t="shared" si="0"/>
        <v>154.10917147874835</v>
      </c>
      <c r="E26" s="11">
        <f>(((INDEX('[1]OriginDataKielTracker-April25'!$F:$F,MATCH($A26,'[1]OriginDataKielTracker-April25'!$B:$B,0)))/0.9509*1000)/106.91)*100</f>
        <v>791.28812442585092</v>
      </c>
      <c r="F26" s="14">
        <v>146</v>
      </c>
    </row>
    <row r="27" spans="1:6" ht="13" thickBot="1" x14ac:dyDescent="0.3">
      <c r="A27" s="3" t="s">
        <v>19</v>
      </c>
      <c r="B27" s="6">
        <f>(((INDEX('[1]OriginDataKielTracker-April25'!$D:$D,MATCH($A27,'[1]OriginDataKielTracker-April25'!$B:$B,0)))/0.9509*1000)/106.91)*100</f>
        <v>39.346564133586355</v>
      </c>
      <c r="C27" s="7">
        <f>(((INDEX('[1]OriginDataKielTracker-April25'!$E:$E,MATCH($A27,'[1]OriginDataKielTracker-April25'!$B:$B,0)))/0.9509*1000)/106.91)*100</f>
        <v>712.17281081791293</v>
      </c>
      <c r="D27" s="6">
        <f t="shared" si="0"/>
        <v>751.51937495149923</v>
      </c>
      <c r="E27" s="11">
        <f>(((INDEX('[1]OriginDataKielTracker-April25'!$F:$F,MATCH($A27,'[1]OriginDataKielTracker-April25'!$B:$B,0)))/0.9509*1000)/106.91)*100</f>
        <v>3.2737462456973834</v>
      </c>
      <c r="F27" s="14">
        <v>76</v>
      </c>
    </row>
    <row r="28" spans="1:6" ht="13" thickBot="1" x14ac:dyDescent="0.3">
      <c r="A28" s="3" t="s">
        <v>32</v>
      </c>
      <c r="B28" s="6">
        <f>(((INDEX('[1]OriginDataKielTracker-April25'!$D:$D,MATCH($A28,'[1]OriginDataKielTracker-April25'!$B:$B,0)))/0.9509*1000)/106.91)*100</f>
        <v>0</v>
      </c>
      <c r="C28" s="7">
        <f>(((INDEX('[1]OriginDataKielTracker-April25'!$E:$E,MATCH($A28,'[1]OriginDataKielTracker-April25'!$B:$B,0)))/0.9509*1000)/106.91)*100</f>
        <v>67.720610576083445</v>
      </c>
      <c r="D28" s="6">
        <f t="shared" si="0"/>
        <v>67.720610576083445</v>
      </c>
      <c r="E28" s="11">
        <f>(((INDEX('[1]OriginDataKielTracker-April25'!$F:$F,MATCH($A28,'[1]OriginDataKielTracker-April25'!$B:$B,0)))/0.9509*1000)/106.91)*100</f>
        <v>372.46335816845891</v>
      </c>
      <c r="F28" s="14">
        <v>46</v>
      </c>
    </row>
    <row r="29" spans="1:6" ht="13" thickBot="1" x14ac:dyDescent="0.3">
      <c r="A29" s="3" t="s">
        <v>33</v>
      </c>
      <c r="B29" s="6">
        <f>(((INDEX('[1]OriginDataKielTracker-April25'!$D:$D,MATCH($A29,'[1]OriginDataKielTracker-April25'!$B:$B,0)))/0.9509*1000)/106.91)*100</f>
        <v>0</v>
      </c>
      <c r="C29" s="7">
        <f>(((INDEX('[1]OriginDataKielTracker-April25'!$E:$E,MATCH($A29,'[1]OriginDataKielTracker-April25'!$B:$B,0)))/0.9509*1000)/106.91)*100</f>
        <v>46.327081615592739</v>
      </c>
      <c r="D29" s="6">
        <f t="shared" si="0"/>
        <v>46.327081615592739</v>
      </c>
      <c r="E29" s="11">
        <f>(((INDEX('[1]OriginDataKielTracker-April25'!$F:$F,MATCH($A29,'[1]OriginDataKielTracker-April25'!$B:$B,0)))/0.9509*1000)/106.91)*100</f>
        <v>0</v>
      </c>
      <c r="F29" s="14">
        <v>15</v>
      </c>
    </row>
    <row r="30" spans="1:6" ht="13" thickBot="1" x14ac:dyDescent="0.3">
      <c r="A30" s="3" t="s">
        <v>21</v>
      </c>
      <c r="B30" s="6">
        <f>(((INDEX('[1]OriginDataKielTracker-April25'!$D:$D,MATCH($A30,'[1]OriginDataKielTracker-April25'!$B:$B,0)))/0.9509*1000)/106.91)*100</f>
        <v>348.41382540290715</v>
      </c>
      <c r="C30" s="7">
        <f>(((INDEX('[1]OriginDataKielTracker-April25'!$E:$E,MATCH($A30,'[1]OriginDataKielTracker-April25'!$B:$B,0)))/0.9509*1000)/106.91)*100</f>
        <v>48.32685536230855</v>
      </c>
      <c r="D30" s="6">
        <f t="shared" si="0"/>
        <v>396.7406807652157</v>
      </c>
      <c r="E30" s="11">
        <f>(((INDEX('[1]OriginDataKielTracker-April25'!$F:$F,MATCH($A30,'[1]OriginDataKielTracker-April25'!$B:$B,0)))/0.9509*1000)/106.91)*100</f>
        <v>314.61074491709621</v>
      </c>
      <c r="F30" s="14">
        <v>85</v>
      </c>
    </row>
    <row r="31" spans="1:6" ht="13" thickBot="1" x14ac:dyDescent="0.3">
      <c r="A31" s="3" t="s">
        <v>34</v>
      </c>
      <c r="B31" s="6">
        <f>(((INDEX('[1]OriginDataKielTracker-April25'!$D:$D,MATCH($A31,'[1]OriginDataKielTracker-April25'!$B:$B,0)))/0.9509*1000)/106.91)*100</f>
        <v>0</v>
      </c>
      <c r="C31" s="7">
        <f>(((INDEX('[1]OriginDataKielTracker-April25'!$E:$E,MATCH($A31,'[1]OriginDataKielTracker-April25'!$B:$B,0)))/0.9509*1000)/106.91)*100</f>
        <v>8.8529769300569292</v>
      </c>
      <c r="D31" s="6">
        <f t="shared" si="0"/>
        <v>8.8529769300569292</v>
      </c>
      <c r="E31" s="11">
        <f>(((INDEX('[1]OriginDataKielTracker-April25'!$F:$F,MATCH($A31,'[1]OriginDataKielTracker-April25'!$B:$B,0)))/0.9509*1000)/106.91)*100</f>
        <v>209.29243439368031</v>
      </c>
      <c r="F31" s="14">
        <v>9</v>
      </c>
    </row>
    <row r="32" spans="1:6" ht="13" thickBot="1" x14ac:dyDescent="0.3">
      <c r="A32" s="3" t="s">
        <v>37</v>
      </c>
      <c r="B32" s="6">
        <f>(((INDEX('[1]OriginDataKielTracker-April25'!$D:$D,MATCH($A32,'[1]OriginDataKielTracker-April25'!$B:$B,0)))/0.9509*1000)/106.91)*100</f>
        <v>0</v>
      </c>
      <c r="C32" s="7">
        <f>(((INDEX('[1]OriginDataKielTracker-April25'!$E:$E,MATCH($A32,'[1]OriginDataKielTracker-April25'!$B:$B,0)))/0.9509*1000)/106.91)*100</f>
        <v>3.9346564133586353</v>
      </c>
      <c r="D32" s="6">
        <f t="shared" si="0"/>
        <v>3.9346564133586353</v>
      </c>
      <c r="E32" s="11">
        <f>(((INDEX('[1]OriginDataKielTracker-April25'!$F:$F,MATCH($A32,'[1]OriginDataKielTracker-April25'!$B:$B,0)))/0.9509*1000)/106.91)*100</f>
        <v>86.759173914557891</v>
      </c>
      <c r="F32" s="14">
        <v>7</v>
      </c>
    </row>
    <row r="33" spans="1:6" ht="13" thickBot="1" x14ac:dyDescent="0.3">
      <c r="A33" s="3" t="s">
        <v>35</v>
      </c>
      <c r="B33" s="6">
        <f>(((INDEX('[1]OriginDataKielTracker-April25'!$D:$D,MATCH($A33,'[1]OriginDataKielTracker-April25'!$B:$B,0)))/0.9509*1000)/106.91)*100</f>
        <v>0</v>
      </c>
      <c r="C33" s="7">
        <f>(((INDEX('[1]OriginDataKielTracker-April25'!$E:$E,MATCH($A33,'[1]OriginDataKielTracker-April25'!$B:$B,0)))/0.9509*1000)/106.91)*100</f>
        <v>4.295314889519914</v>
      </c>
      <c r="D33" s="6">
        <f t="shared" si="0"/>
        <v>4.295314889519914</v>
      </c>
      <c r="E33" s="11">
        <f>(((INDEX('[1]OriginDataKielTracker-April25'!$F:$F,MATCH($A33,'[1]OriginDataKielTracker-April25'!$B:$B,0)))/0.9509*1000)/106.91)*100</f>
        <v>55.707473234826047</v>
      </c>
      <c r="F33" s="14">
        <v>5</v>
      </c>
    </row>
    <row r="34" spans="1:6" ht="13" thickBot="1" x14ac:dyDescent="0.3">
      <c r="A34" s="3" t="s">
        <v>36</v>
      </c>
      <c r="B34" s="6">
        <f>(((INDEX('[1]OriginDataKielTracker-April25'!$D:$D,MATCH($A34,'[1]OriginDataKielTracker-April25'!$B:$B,0)))/0.9509*1000)/106.91)*100</f>
        <v>0</v>
      </c>
      <c r="C34" s="7">
        <f>(((INDEX('[1]OriginDataKielTracker-April25'!$E:$E,MATCH($A34,'[1]OriginDataKielTracker-April25'!$B:$B,0)))/0.9509*1000)/106.91)*100</f>
        <v>4.0676091229782667</v>
      </c>
      <c r="D34" s="6">
        <f t="shared" si="0"/>
        <v>4.0676091229782667</v>
      </c>
      <c r="E34" s="11">
        <f>(((INDEX('[1]OriginDataKielTracker-April25'!$F:$F,MATCH($A34,'[1]OriginDataKielTracker-April25'!$B:$B,0)))/0.9509*1000)/106.91)*100</f>
        <v>17.706797452477318</v>
      </c>
      <c r="F34" s="14">
        <v>6</v>
      </c>
    </row>
    <row r="35" spans="1:6" ht="13" thickBot="1" x14ac:dyDescent="0.3">
      <c r="A35" s="3" t="s">
        <v>38</v>
      </c>
      <c r="B35" s="6">
        <f>(((INDEX('[1]OriginDataKielTracker-April25'!$D:$D,MATCH($A35,'[1]OriginDataKielTracker-April25'!$B:$B,0)))/0.9509*1000)/106.91)*100</f>
        <v>0</v>
      </c>
      <c r="C35" s="7">
        <f>(((INDEX('[1]OriginDataKielTracker-April25'!$E:$E,MATCH($A35,'[1]OriginDataKielTracker-April25'!$B:$B,0)))/0.9509*1000)/106.91)*100</f>
        <v>0</v>
      </c>
      <c r="D35" s="8">
        <f t="shared" si="0"/>
        <v>0</v>
      </c>
      <c r="E35" s="11">
        <f>(((INDEX('[1]OriginDataKielTracker-April25'!$F:$F,MATCH($A35,'[1]OriginDataKielTracker-April25'!$B:$B,0)))/0.9509*1000)/106.91)*100</f>
        <v>185.31492430279297</v>
      </c>
      <c r="F35" s="14" t="s">
        <v>39</v>
      </c>
    </row>
    <row r="36" spans="1:6" ht="13" thickBot="1" x14ac:dyDescent="0.3">
      <c r="A36" s="3" t="s">
        <v>40</v>
      </c>
      <c r="B36" s="6"/>
      <c r="C36" s="7"/>
      <c r="D36" s="8" t="s">
        <v>43</v>
      </c>
      <c r="E36" s="11"/>
      <c r="F36" s="14">
        <v>10</v>
      </c>
    </row>
    <row r="37" spans="1:6" ht="13" thickBot="1" x14ac:dyDescent="0.3">
      <c r="A37" s="3" t="s">
        <v>26</v>
      </c>
      <c r="B37" s="6">
        <f>(((INDEX('[1]OriginDataKielTracker-April25'!$D:$D,MATCH($A37,'[1]OriginDataKielTracker-April25'!$B:$B,0)))/0.9509*1000)/106.91)*100</f>
        <v>0</v>
      </c>
      <c r="C37" s="7">
        <f>(((INDEX('[1]OriginDataKielTracker-April25'!$E:$E,MATCH($A37,'[1]OriginDataKielTracker-April25'!$B:$B,0)))/0.9509*1000)/106.91)*100</f>
        <v>209.89214562401105</v>
      </c>
      <c r="D37" s="8">
        <f>B37+C37</f>
        <v>209.89214562401105</v>
      </c>
      <c r="E37" s="11">
        <f>(((INDEX('[1]OriginDataKielTracker-April25'!$F:$F,MATCH($A37,'[1]OriginDataKielTracker-April25'!$B:$B,0)))/0.9509*1000)/106.91)*100</f>
        <v>3.2670168753650413</v>
      </c>
      <c r="F37" s="14">
        <v>90</v>
      </c>
    </row>
    <row r="38" spans="1:6" ht="13" thickBot="1" x14ac:dyDescent="0.3">
      <c r="A38" s="3" t="s">
        <v>31</v>
      </c>
      <c r="B38" s="6">
        <f>(((INDEX('[1]OriginDataKielTracker-April25'!$D:$D,MATCH($A38,'[1]OriginDataKielTracker-April25'!$B:$B,0)))/0.9509*1000)/106.91)*100</f>
        <v>19.673282066793178</v>
      </c>
      <c r="C38" s="7">
        <f>(((INDEX('[1]OriginDataKielTracker-April25'!$E:$E,MATCH($A38,'[1]OriginDataKielTracker-April25'!$B:$B,0)))/0.9509*1000)/106.91)*100</f>
        <v>60.003510303719189</v>
      </c>
      <c r="D38" s="8">
        <f>B38+C38</f>
        <v>79.676792370512374</v>
      </c>
      <c r="E38" s="11">
        <f>(((INDEX('[1]OriginDataKielTracker-April25'!$F:$F,MATCH($A38,'[1]OriginDataKielTracker-April25'!$B:$B,0)))/0.9509*1000)/106.91)*100</f>
        <v>398.38396185256175</v>
      </c>
      <c r="F38" s="14">
        <v>50</v>
      </c>
    </row>
    <row r="39" spans="1:6" ht="13" thickBot="1" x14ac:dyDescent="0.3">
      <c r="A39" s="9" t="s">
        <v>44</v>
      </c>
      <c r="B39" s="6">
        <f>SUM(B8:B38)</f>
        <v>68574.518779314894</v>
      </c>
      <c r="C39" s="7">
        <f>SUM(C8:C38)</f>
        <v>12471.503933294371</v>
      </c>
      <c r="D39" s="10">
        <f>SUM(D8:D37)</f>
        <v>80966.345920238702</v>
      </c>
      <c r="E39" s="12">
        <f>SUM(E8:E38)</f>
        <v>66282.480151609911</v>
      </c>
      <c r="F39" s="15">
        <f>SUM(F8:F38)</f>
        <v>26736</v>
      </c>
    </row>
  </sheetData>
  <mergeCells count="6">
    <mergeCell ref="F6:F7"/>
    <mergeCell ref="A6:A7"/>
    <mergeCell ref="C6:C7"/>
    <mergeCell ref="E6:E7"/>
    <mergeCell ref="D6:D7"/>
    <mergeCell ref="B6:B7"/>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34C5E-A5FC-4A41-8B3B-DA529DDF9661}">
  <dimension ref="A1:C38"/>
  <sheetViews>
    <sheetView workbookViewId="0">
      <selection activeCell="K42" sqref="K42"/>
    </sheetView>
  </sheetViews>
  <sheetFormatPr defaultRowHeight="12.5" x14ac:dyDescent="0.25"/>
  <cols>
    <col min="1" max="1" width="14.453125" customWidth="1"/>
    <col min="2" max="2" width="16.26953125" customWidth="1"/>
    <col min="3" max="3" width="14.7265625" customWidth="1"/>
  </cols>
  <sheetData>
    <row r="1" spans="1:3" ht="13" x14ac:dyDescent="0.3">
      <c r="A1" s="4" t="s">
        <v>426</v>
      </c>
    </row>
    <row r="2" spans="1:3" x14ac:dyDescent="0.25">
      <c r="A2" t="s">
        <v>427</v>
      </c>
    </row>
    <row r="3" spans="1:3" x14ac:dyDescent="0.25">
      <c r="A3" t="s">
        <v>428</v>
      </c>
    </row>
    <row r="6" spans="1:3" ht="13" x14ac:dyDescent="0.3">
      <c r="A6" s="4"/>
      <c r="B6" s="5" t="s">
        <v>8</v>
      </c>
      <c r="C6" s="5" t="s">
        <v>429</v>
      </c>
    </row>
    <row r="7" spans="1:3" x14ac:dyDescent="0.25">
      <c r="A7" s="2" t="s">
        <v>9</v>
      </c>
      <c r="B7" s="112">
        <v>29441.066612955983</v>
      </c>
      <c r="C7" s="112">
        <v>10616</v>
      </c>
    </row>
    <row r="8" spans="1:3" ht="13" thickBot="1" x14ac:dyDescent="0.3">
      <c r="A8" s="2" t="s">
        <v>10</v>
      </c>
      <c r="B8" s="112">
        <v>27633.230877563023</v>
      </c>
      <c r="C8" s="112">
        <v>8980</v>
      </c>
    </row>
    <row r="9" spans="1:3" ht="13" thickBot="1" x14ac:dyDescent="0.3">
      <c r="A9" s="3" t="s">
        <v>11</v>
      </c>
      <c r="B9" s="112">
        <v>6130.8495281298628</v>
      </c>
      <c r="C9" s="112">
        <v>711</v>
      </c>
    </row>
    <row r="10" spans="1:3" ht="13" thickBot="1" x14ac:dyDescent="0.3">
      <c r="A10" s="3" t="s">
        <v>12</v>
      </c>
      <c r="B10" s="112">
        <v>3733.9889362773447</v>
      </c>
      <c r="C10" s="112">
        <v>526</v>
      </c>
    </row>
    <row r="11" spans="1:3" ht="13" thickBot="1" x14ac:dyDescent="0.3">
      <c r="A11" s="3" t="s">
        <v>13</v>
      </c>
      <c r="B11" s="112">
        <v>3146.0610255947063</v>
      </c>
      <c r="C11" s="112">
        <v>397</v>
      </c>
    </row>
    <row r="12" spans="1:3" ht="13" thickBot="1" x14ac:dyDescent="0.3">
      <c r="A12" s="3" t="s">
        <v>14</v>
      </c>
      <c r="B12" s="112">
        <v>2371.2931682308381</v>
      </c>
      <c r="C12" s="112">
        <v>2448</v>
      </c>
    </row>
    <row r="13" spans="1:3" ht="13" thickBot="1" x14ac:dyDescent="0.3">
      <c r="A13" s="3" t="s">
        <v>15</v>
      </c>
      <c r="B13" s="112">
        <v>1554.0491574550929</v>
      </c>
      <c r="C13" s="112">
        <v>177</v>
      </c>
    </row>
    <row r="14" spans="1:3" ht="13" thickBot="1" x14ac:dyDescent="0.3">
      <c r="A14" s="3" t="s">
        <v>16</v>
      </c>
      <c r="B14" s="112">
        <v>1086.1753032782394</v>
      </c>
      <c r="C14" s="112">
        <v>226</v>
      </c>
    </row>
    <row r="15" spans="1:3" ht="13" thickBot="1" x14ac:dyDescent="0.3">
      <c r="A15" s="3" t="s">
        <v>17</v>
      </c>
      <c r="B15" s="112">
        <v>1072.8420328792224</v>
      </c>
      <c r="C15" s="112">
        <v>582</v>
      </c>
    </row>
    <row r="16" spans="1:3" ht="13" thickBot="1" x14ac:dyDescent="0.3">
      <c r="A16" s="3" t="s">
        <v>18</v>
      </c>
      <c r="B16" s="112">
        <v>1072.6639179638382</v>
      </c>
      <c r="C16" s="112">
        <v>505</v>
      </c>
    </row>
    <row r="17" spans="1:3" ht="13" thickBot="1" x14ac:dyDescent="0.3">
      <c r="A17" s="3" t="s">
        <v>19</v>
      </c>
      <c r="B17" s="112">
        <v>751.51937495149923</v>
      </c>
      <c r="C17" s="112">
        <v>76</v>
      </c>
    </row>
    <row r="18" spans="1:3" ht="13" thickBot="1" x14ac:dyDescent="0.3">
      <c r="A18" s="3" t="s">
        <v>20</v>
      </c>
      <c r="B18" s="112">
        <v>407.29787594794061</v>
      </c>
      <c r="C18" s="112">
        <v>35</v>
      </c>
    </row>
    <row r="19" spans="1:3" ht="13" thickBot="1" x14ac:dyDescent="0.3">
      <c r="A19" s="3" t="s">
        <v>21</v>
      </c>
      <c r="B19" s="112">
        <v>396.7406807652157</v>
      </c>
      <c r="C19" s="112">
        <v>85</v>
      </c>
    </row>
    <row r="20" spans="1:3" ht="13" thickBot="1" x14ac:dyDescent="0.3">
      <c r="A20" s="3" t="s">
        <v>22</v>
      </c>
      <c r="B20" s="112">
        <v>364.90785571147069</v>
      </c>
      <c r="C20" s="112">
        <v>23</v>
      </c>
    </row>
    <row r="21" spans="1:3" ht="13" thickBot="1" x14ac:dyDescent="0.3">
      <c r="A21" s="3" t="s">
        <v>23</v>
      </c>
      <c r="B21" s="112">
        <v>355.64835593816639</v>
      </c>
      <c r="C21" s="112">
        <v>359</v>
      </c>
    </row>
    <row r="22" spans="1:3" ht="13" thickBot="1" x14ac:dyDescent="0.3">
      <c r="A22" s="3" t="s">
        <v>24</v>
      </c>
      <c r="B22" s="112">
        <v>348.30476247415743</v>
      </c>
      <c r="C22" s="112">
        <v>216</v>
      </c>
    </row>
    <row r="23" spans="1:3" ht="13" thickBot="1" x14ac:dyDescent="0.3">
      <c r="A23" s="3" t="s">
        <v>25</v>
      </c>
      <c r="B23" s="112">
        <v>276.25121337092207</v>
      </c>
      <c r="C23" s="112">
        <v>206</v>
      </c>
    </row>
    <row r="24" spans="1:3" ht="13" thickBot="1" x14ac:dyDescent="0.3">
      <c r="A24" s="3" t="s">
        <v>26</v>
      </c>
      <c r="B24" s="112">
        <v>209.89214562401105</v>
      </c>
      <c r="C24" s="112">
        <v>90</v>
      </c>
    </row>
    <row r="25" spans="1:3" ht="13" thickBot="1" x14ac:dyDescent="0.3">
      <c r="A25" s="3" t="s">
        <v>27</v>
      </c>
      <c r="B25" s="112">
        <v>154.10917147874835</v>
      </c>
      <c r="C25" s="112">
        <v>146</v>
      </c>
    </row>
    <row r="26" spans="1:3" ht="13" thickBot="1" x14ac:dyDescent="0.3">
      <c r="A26" s="3" t="s">
        <v>28</v>
      </c>
      <c r="B26" s="112">
        <v>130.53222651317273</v>
      </c>
      <c r="C26" s="112">
        <v>61</v>
      </c>
    </row>
    <row r="27" spans="1:3" ht="13" thickBot="1" x14ac:dyDescent="0.3">
      <c r="A27" s="3" t="s">
        <v>29</v>
      </c>
      <c r="B27" s="112">
        <v>101.76988813152109</v>
      </c>
      <c r="C27" s="112">
        <v>69</v>
      </c>
    </row>
    <row r="28" spans="1:3" ht="13" thickBot="1" x14ac:dyDescent="0.3">
      <c r="A28" s="3" t="s">
        <v>30</v>
      </c>
      <c r="B28" s="112">
        <v>91.953559456145996</v>
      </c>
      <c r="C28" s="112">
        <v>54</v>
      </c>
    </row>
    <row r="29" spans="1:3" ht="13" thickBot="1" x14ac:dyDescent="0.3">
      <c r="A29" s="3" t="s">
        <v>31</v>
      </c>
      <c r="B29" s="112">
        <v>79.676792370512374</v>
      </c>
      <c r="C29" s="112">
        <v>50</v>
      </c>
    </row>
    <row r="30" spans="1:3" ht="13" thickBot="1" x14ac:dyDescent="0.3">
      <c r="A30" s="3" t="s">
        <v>32</v>
      </c>
      <c r="B30" s="112">
        <v>67.720610576083445</v>
      </c>
      <c r="C30" s="112">
        <v>46</v>
      </c>
    </row>
    <row r="31" spans="1:3" ht="13" thickBot="1" x14ac:dyDescent="0.3">
      <c r="A31" s="3" t="s">
        <v>33</v>
      </c>
      <c r="B31" s="112">
        <v>46.327081615592739</v>
      </c>
      <c r="C31" s="112">
        <v>15</v>
      </c>
    </row>
    <row r="32" spans="1:3" ht="13" thickBot="1" x14ac:dyDescent="0.3">
      <c r="A32" s="3" t="s">
        <v>34</v>
      </c>
      <c r="B32" s="112">
        <v>8.8529769300569292</v>
      </c>
      <c r="C32" s="112">
        <v>9</v>
      </c>
    </row>
    <row r="33" spans="1:3" ht="13" thickBot="1" x14ac:dyDescent="0.3">
      <c r="A33" s="3" t="s">
        <v>35</v>
      </c>
      <c r="B33" s="112">
        <v>4.295314889519914</v>
      </c>
      <c r="C33" s="112">
        <v>5</v>
      </c>
    </row>
    <row r="34" spans="1:3" ht="13" thickBot="1" x14ac:dyDescent="0.3">
      <c r="A34" s="3" t="s">
        <v>36</v>
      </c>
      <c r="B34" s="112">
        <v>4.0676091229782667</v>
      </c>
      <c r="C34" s="112">
        <v>6</v>
      </c>
    </row>
    <row r="35" spans="1:3" ht="13" thickBot="1" x14ac:dyDescent="0.3">
      <c r="A35" s="3" t="s">
        <v>37</v>
      </c>
      <c r="B35" s="112">
        <v>3.9346564133586353</v>
      </c>
      <c r="C35" s="112">
        <v>7</v>
      </c>
    </row>
    <row r="36" spans="1:3" ht="13" thickBot="1" x14ac:dyDescent="0.3">
      <c r="A36" s="3" t="s">
        <v>38</v>
      </c>
      <c r="B36" s="112">
        <v>0</v>
      </c>
      <c r="C36" s="112" t="s">
        <v>39</v>
      </c>
    </row>
    <row r="37" spans="1:3" x14ac:dyDescent="0.25">
      <c r="A37" s="2" t="s">
        <v>40</v>
      </c>
      <c r="B37" s="112"/>
      <c r="C37" s="112">
        <v>10</v>
      </c>
    </row>
    <row r="38" spans="1:3" x14ac:dyDescent="0.25">
      <c r="B38" s="112"/>
      <c r="C38" s="1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CF91-8DA3-435A-B528-2BF8ECC4BA5D}">
  <dimension ref="A1:C14"/>
  <sheetViews>
    <sheetView workbookViewId="0">
      <selection activeCell="Q21" sqref="Q21"/>
    </sheetView>
  </sheetViews>
  <sheetFormatPr defaultRowHeight="12.5" x14ac:dyDescent="0.25"/>
  <cols>
    <col min="1" max="1" width="15.54296875" customWidth="1"/>
    <col min="2" max="2" width="19.54296875" customWidth="1"/>
  </cols>
  <sheetData>
    <row r="1" spans="1:3" ht="14" x14ac:dyDescent="0.25">
      <c r="A1" s="1" t="s">
        <v>53</v>
      </c>
    </row>
    <row r="2" spans="1:3" x14ac:dyDescent="0.25">
      <c r="A2" t="s">
        <v>430</v>
      </c>
    </row>
    <row r="3" spans="1:3" x14ac:dyDescent="0.25">
      <c r="A3" t="s">
        <v>431</v>
      </c>
    </row>
    <row r="6" spans="1:3" x14ac:dyDescent="0.25">
      <c r="A6" t="s">
        <v>412</v>
      </c>
      <c r="B6" t="s">
        <v>409</v>
      </c>
      <c r="C6" t="s">
        <v>385</v>
      </c>
    </row>
    <row r="7" spans="1:3" x14ac:dyDescent="0.25">
      <c r="A7" t="s">
        <v>176</v>
      </c>
      <c r="B7" t="s">
        <v>410</v>
      </c>
      <c r="C7">
        <v>18</v>
      </c>
    </row>
    <row r="8" spans="1:3" x14ac:dyDescent="0.25">
      <c r="A8" t="s">
        <v>176</v>
      </c>
      <c r="B8" t="s">
        <v>411</v>
      </c>
      <c r="C8">
        <v>82</v>
      </c>
    </row>
    <row r="9" spans="1:3" x14ac:dyDescent="0.25">
      <c r="A9" t="s">
        <v>401</v>
      </c>
      <c r="B9" t="s">
        <v>410</v>
      </c>
      <c r="C9">
        <v>18</v>
      </c>
    </row>
    <row r="10" spans="1:3" x14ac:dyDescent="0.25">
      <c r="A10" t="s">
        <v>401</v>
      </c>
      <c r="B10" t="s">
        <v>411</v>
      </c>
      <c r="C10">
        <v>82</v>
      </c>
    </row>
    <row r="11" spans="1:3" x14ac:dyDescent="0.25">
      <c r="A11" t="s">
        <v>285</v>
      </c>
      <c r="B11" t="s">
        <v>410</v>
      </c>
      <c r="C11">
        <v>34</v>
      </c>
    </row>
    <row r="12" spans="1:3" x14ac:dyDescent="0.25">
      <c r="A12" t="s">
        <v>285</v>
      </c>
      <c r="B12" t="s">
        <v>411</v>
      </c>
      <c r="C12">
        <v>66</v>
      </c>
    </row>
    <row r="13" spans="1:3" x14ac:dyDescent="0.25">
      <c r="A13" t="s">
        <v>81</v>
      </c>
      <c r="B13" t="s">
        <v>410</v>
      </c>
      <c r="C13">
        <v>80</v>
      </c>
    </row>
    <row r="14" spans="1:3" x14ac:dyDescent="0.25">
      <c r="A14" t="s">
        <v>81</v>
      </c>
      <c r="B14" t="s">
        <v>411</v>
      </c>
      <c r="C14">
        <v>20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E1799-39A5-4437-BB67-5B77D02778AB}">
  <dimension ref="A1:C36"/>
  <sheetViews>
    <sheetView workbookViewId="0">
      <selection activeCell="T22" sqref="T22"/>
    </sheetView>
  </sheetViews>
  <sheetFormatPr defaultRowHeight="12.5" x14ac:dyDescent="0.25"/>
  <cols>
    <col min="1" max="1" width="14.7265625" customWidth="1"/>
  </cols>
  <sheetData>
    <row r="1" spans="1:3" ht="14" x14ac:dyDescent="0.25">
      <c r="A1" s="1" t="s">
        <v>432</v>
      </c>
    </row>
    <row r="2" spans="1:3" x14ac:dyDescent="0.25">
      <c r="A2" t="s">
        <v>433</v>
      </c>
    </row>
    <row r="3" spans="1:3" x14ac:dyDescent="0.25">
      <c r="A3" t="s">
        <v>54</v>
      </c>
    </row>
    <row r="6" spans="1:3" ht="96.5" thickBot="1" x14ac:dyDescent="0.3">
      <c r="A6" s="59" t="s">
        <v>41</v>
      </c>
      <c r="B6" s="19" t="s">
        <v>56</v>
      </c>
      <c r="C6" s="19" t="s">
        <v>57</v>
      </c>
    </row>
    <row r="7" spans="1:3" ht="13" thickBot="1" x14ac:dyDescent="0.3">
      <c r="A7" s="17" t="s">
        <v>32</v>
      </c>
      <c r="B7" s="18">
        <v>0</v>
      </c>
      <c r="C7" s="18">
        <v>0</v>
      </c>
    </row>
    <row r="8" spans="1:3" ht="13" thickBot="1" x14ac:dyDescent="0.3">
      <c r="A8" s="17" t="s">
        <v>19</v>
      </c>
      <c r="B8" s="18">
        <v>4.301881647122989E-2</v>
      </c>
      <c r="C8" s="18">
        <v>0.20057198359594214</v>
      </c>
    </row>
    <row r="9" spans="1:3" ht="13" thickBot="1" x14ac:dyDescent="0.3">
      <c r="A9" s="17" t="s">
        <v>29</v>
      </c>
      <c r="B9" s="18">
        <v>9.5851653603517481E-2</v>
      </c>
      <c r="C9" s="18">
        <v>9.363239500225802E-2</v>
      </c>
    </row>
    <row r="10" spans="1:3" ht="13" thickBot="1" x14ac:dyDescent="0.3">
      <c r="A10" s="17" t="s">
        <v>14</v>
      </c>
      <c r="B10" s="18">
        <v>7.3555777682580481E-2</v>
      </c>
      <c r="C10" s="18">
        <v>0.12057452920523459</v>
      </c>
    </row>
    <row r="11" spans="1:3" ht="13" thickBot="1" x14ac:dyDescent="0.3">
      <c r="A11" s="17" t="s">
        <v>22</v>
      </c>
      <c r="B11" s="18">
        <v>1.7481562414640807E-2</v>
      </c>
      <c r="C11" s="18">
        <v>0.6544423057440989</v>
      </c>
    </row>
    <row r="12" spans="1:3" ht="13" thickBot="1" x14ac:dyDescent="0.3">
      <c r="A12" s="17" t="s">
        <v>27</v>
      </c>
      <c r="B12" s="18">
        <v>2.1636425881547416E-2</v>
      </c>
      <c r="C12" s="18">
        <v>0.15870348979663271</v>
      </c>
    </row>
    <row r="13" spans="1:3" ht="13" thickBot="1" x14ac:dyDescent="0.3">
      <c r="A13" s="17" t="s">
        <v>28</v>
      </c>
      <c r="B13" s="18">
        <v>4.7737996114349153E-2</v>
      </c>
      <c r="C13" s="18">
        <v>0.25404400371862407</v>
      </c>
    </row>
    <row r="14" spans="1:3" ht="13" thickBot="1" x14ac:dyDescent="0.3">
      <c r="A14" s="17" t="s">
        <v>18</v>
      </c>
      <c r="B14" s="18">
        <v>7.4585956041688162E-2</v>
      </c>
      <c r="C14" s="18">
        <v>9.3687996422295153E-2</v>
      </c>
    </row>
    <row r="15" spans="1:3" ht="13" thickBot="1" x14ac:dyDescent="0.3">
      <c r="A15" s="17" t="s">
        <v>12</v>
      </c>
      <c r="B15" s="18">
        <v>8.2113102751830341E-2</v>
      </c>
      <c r="C15" s="18">
        <v>0.12833763504716658</v>
      </c>
    </row>
    <row r="16" spans="1:3" ht="13" thickBot="1" x14ac:dyDescent="0.3">
      <c r="A16" s="17" t="s">
        <v>38</v>
      </c>
      <c r="B16" s="18">
        <v>0.10706952185391611</v>
      </c>
      <c r="C16" s="18">
        <v>0.12966601178781928</v>
      </c>
    </row>
    <row r="17" spans="1:3" ht="13" thickBot="1" x14ac:dyDescent="0.3">
      <c r="A17" s="17" t="s">
        <v>33</v>
      </c>
      <c r="B17" s="18">
        <v>3.2176511146862785E-3</v>
      </c>
      <c r="C17" s="18">
        <v>2.7805864509605665E-3</v>
      </c>
    </row>
    <row r="18" spans="1:3" ht="13" thickBot="1" x14ac:dyDescent="0.3">
      <c r="A18" s="17" t="s">
        <v>40</v>
      </c>
      <c r="B18" s="18">
        <v>6.0734463276836161E-2</v>
      </c>
      <c r="C18" s="18">
        <v>8.4946236559139784E-2</v>
      </c>
    </row>
    <row r="19" spans="1:3" ht="13" thickBot="1" x14ac:dyDescent="0.3">
      <c r="A19" s="17" t="s">
        <v>30</v>
      </c>
      <c r="B19" s="18">
        <v>4.3553554420296126E-2</v>
      </c>
      <c r="C19" s="18">
        <v>0.51050205962722783</v>
      </c>
    </row>
    <row r="20" spans="1:3" ht="13" thickBot="1" x14ac:dyDescent="0.3">
      <c r="A20" s="17" t="s">
        <v>23</v>
      </c>
      <c r="B20" s="18">
        <v>9.1387158797719012E-2</v>
      </c>
      <c r="C20" s="18">
        <v>0.22879495346176443</v>
      </c>
    </row>
    <row r="21" spans="1:3" ht="13" thickBot="1" x14ac:dyDescent="0.3">
      <c r="A21" s="17" t="s">
        <v>11</v>
      </c>
      <c r="B21" s="18">
        <v>1.7012492840575932E-5</v>
      </c>
      <c r="C21" s="18">
        <v>2.9126824718316712E-3</v>
      </c>
    </row>
    <row r="22" spans="1:3" ht="13" thickBot="1" x14ac:dyDescent="0.3">
      <c r="A22" s="17" t="s">
        <v>26</v>
      </c>
      <c r="B22" s="18">
        <v>1.7406440382941688E-4</v>
      </c>
      <c r="C22" s="18">
        <v>3.8770821367030447E-3</v>
      </c>
    </row>
    <row r="23" spans="1:3" ht="13" thickBot="1" x14ac:dyDescent="0.3">
      <c r="A23" s="17" t="s">
        <v>31</v>
      </c>
      <c r="B23" s="18">
        <v>2.1990740740740738E-2</v>
      </c>
      <c r="C23" s="18">
        <v>0.2516489091831558</v>
      </c>
    </row>
    <row r="24" spans="1:3" ht="13" thickBot="1" x14ac:dyDescent="0.3">
      <c r="A24" s="17" t="s">
        <v>37</v>
      </c>
      <c r="B24" s="18">
        <v>0</v>
      </c>
      <c r="C24" s="18">
        <v>0</v>
      </c>
    </row>
    <row r="25" spans="1:3" ht="13" thickBot="1" x14ac:dyDescent="0.3">
      <c r="A25" s="17" t="s">
        <v>15</v>
      </c>
      <c r="B25" s="18">
        <v>7.7087470449172579E-2</v>
      </c>
      <c r="C25" s="18">
        <v>0.14613565765682229</v>
      </c>
    </row>
    <row r="26" spans="1:3" ht="13" thickBot="1" x14ac:dyDescent="0.3">
      <c r="A26" s="17" t="s">
        <v>36</v>
      </c>
      <c r="B26" s="18">
        <v>1.7072814825623814E-2</v>
      </c>
      <c r="C26" s="18">
        <v>2.3065476190476192E-2</v>
      </c>
    </row>
    <row r="27" spans="1:3" ht="13" thickBot="1" x14ac:dyDescent="0.3">
      <c r="A27" s="17" t="s">
        <v>17</v>
      </c>
      <c r="B27" s="18">
        <v>1.1170554247806549E-2</v>
      </c>
      <c r="C27" s="18">
        <v>9.3993412129432283E-2</v>
      </c>
    </row>
    <row r="28" spans="1:3" ht="13" thickBot="1" x14ac:dyDescent="0.3">
      <c r="A28" s="17" t="s">
        <v>16</v>
      </c>
      <c r="B28" s="18">
        <v>1.7183528215556684E-2</v>
      </c>
      <c r="C28" s="18">
        <v>0.64563968977562014</v>
      </c>
    </row>
    <row r="29" spans="1:3" ht="13" thickBot="1" x14ac:dyDescent="0.3">
      <c r="A29" s="17" t="s">
        <v>20</v>
      </c>
      <c r="B29" s="18">
        <v>2.4188276312922207E-2</v>
      </c>
      <c r="C29" s="18">
        <v>2.6946701010501287E-2</v>
      </c>
    </row>
    <row r="30" spans="1:3" ht="13" thickBot="1" x14ac:dyDescent="0.3">
      <c r="A30" s="17" t="s">
        <v>34</v>
      </c>
      <c r="B30" s="18">
        <v>7.7269800386348996E-3</v>
      </c>
      <c r="C30" s="18">
        <v>7.6023391812865496E-3</v>
      </c>
    </row>
    <row r="31" spans="1:3" ht="13" thickBot="1" x14ac:dyDescent="0.3">
      <c r="A31" s="17" t="s">
        <v>35</v>
      </c>
      <c r="B31" s="18">
        <v>1.9793459552495694E-2</v>
      </c>
      <c r="C31" s="18">
        <v>0.13003663003663002</v>
      </c>
    </row>
    <row r="32" spans="1:3" ht="13" thickBot="1" x14ac:dyDescent="0.3">
      <c r="A32" s="17" t="s">
        <v>21</v>
      </c>
      <c r="B32" s="18">
        <v>6.3730470358878605E-2</v>
      </c>
      <c r="C32" s="18">
        <v>0.20214384180253842</v>
      </c>
    </row>
    <row r="33" spans="1:3" ht="13" thickBot="1" x14ac:dyDescent="0.3">
      <c r="A33" s="17" t="s">
        <v>25</v>
      </c>
      <c r="B33" s="18">
        <v>1.4812443126284927E-2</v>
      </c>
      <c r="C33" s="18">
        <v>7.0459711122516311E-2</v>
      </c>
    </row>
    <row r="34" spans="1:3" ht="13" thickBot="1" x14ac:dyDescent="0.3">
      <c r="A34" s="17" t="s">
        <v>24</v>
      </c>
      <c r="B34" s="18">
        <v>9.4171779141104292E-2</v>
      </c>
      <c r="C34" s="18">
        <v>0.282315888226228</v>
      </c>
    </row>
    <row r="35" spans="1:3" ht="13" thickBot="1" x14ac:dyDescent="0.3">
      <c r="A35" s="17" t="s">
        <v>13</v>
      </c>
      <c r="B35" s="18">
        <v>9.2120672097759676E-2</v>
      </c>
      <c r="C35" s="18">
        <v>0.28852650562625415</v>
      </c>
    </row>
    <row r="36" spans="1:3" ht="13" thickBot="1" x14ac:dyDescent="0.3">
      <c r="A36" s="17" t="s">
        <v>10</v>
      </c>
      <c r="B36" s="18">
        <v>9.9261998795100059E-2</v>
      </c>
      <c r="C36" s="18">
        <v>0.12023807370153951</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A5237-4BBB-4DA0-894C-8150FA58216D}">
  <dimension ref="A1:O8"/>
  <sheetViews>
    <sheetView topLeftCell="A4" workbookViewId="0">
      <selection activeCell="B25" sqref="B25"/>
    </sheetView>
  </sheetViews>
  <sheetFormatPr defaultRowHeight="12.5" x14ac:dyDescent="0.25"/>
  <cols>
    <col min="2" max="2" width="19.54296875" customWidth="1"/>
    <col min="3" max="3" width="12.7265625" bestFit="1" customWidth="1"/>
    <col min="4" max="13" width="11.26953125" bestFit="1" customWidth="1"/>
    <col min="14" max="14" width="10.26953125" bestFit="1" customWidth="1"/>
    <col min="15" max="15" width="11.26953125" bestFit="1" customWidth="1"/>
  </cols>
  <sheetData>
    <row r="1" spans="1:15" ht="14" x14ac:dyDescent="0.25">
      <c r="A1" s="1" t="s">
        <v>331</v>
      </c>
    </row>
    <row r="2" spans="1:15" x14ac:dyDescent="0.25">
      <c r="A2" t="s">
        <v>55</v>
      </c>
    </row>
    <row r="3" spans="1:15" x14ac:dyDescent="0.25">
      <c r="A3" t="s">
        <v>434</v>
      </c>
    </row>
    <row r="6" spans="1:15" ht="13" x14ac:dyDescent="0.3">
      <c r="B6" s="13" t="s">
        <v>329</v>
      </c>
      <c r="C6" s="60" t="s">
        <v>316</v>
      </c>
      <c r="D6" s="60" t="s">
        <v>317</v>
      </c>
      <c r="E6" s="60" t="s">
        <v>318</v>
      </c>
      <c r="F6" s="60" t="s">
        <v>319</v>
      </c>
      <c r="G6" s="60" t="s">
        <v>320</v>
      </c>
      <c r="H6" s="60" t="s">
        <v>321</v>
      </c>
      <c r="I6" s="60" t="s">
        <v>322</v>
      </c>
      <c r="J6" s="60" t="s">
        <v>323</v>
      </c>
      <c r="K6" s="60" t="s">
        <v>324</v>
      </c>
      <c r="L6" s="60" t="s">
        <v>325</v>
      </c>
      <c r="M6" s="60" t="s">
        <v>326</v>
      </c>
      <c r="N6" s="60" t="s">
        <v>327</v>
      </c>
      <c r="O6" s="60" t="s">
        <v>328</v>
      </c>
    </row>
    <row r="7" spans="1:15" ht="13" x14ac:dyDescent="0.3">
      <c r="B7" s="13" t="s">
        <v>330</v>
      </c>
      <c r="C7" s="61">
        <v>1270405</v>
      </c>
      <c r="D7" s="61">
        <v>885315</v>
      </c>
      <c r="E7" s="61">
        <v>388700</v>
      </c>
      <c r="F7" s="61">
        <v>214920</v>
      </c>
      <c r="G7" s="61">
        <v>169335</v>
      </c>
      <c r="H7" s="61">
        <v>232160</v>
      </c>
      <c r="I7" s="61">
        <v>193375</v>
      </c>
      <c r="J7" s="61">
        <v>173680</v>
      </c>
      <c r="K7" s="61">
        <v>145055</v>
      </c>
      <c r="L7" s="61">
        <v>116415</v>
      </c>
      <c r="M7" s="61">
        <v>109725</v>
      </c>
      <c r="N7" s="61">
        <v>96355</v>
      </c>
      <c r="O7" s="61">
        <v>100835</v>
      </c>
    </row>
    <row r="8" spans="1:15" ht="13" x14ac:dyDescent="0.3">
      <c r="B8" s="13" t="s">
        <v>315</v>
      </c>
      <c r="C8" s="13"/>
      <c r="D8" s="13">
        <f>(D7-C7)/C7</f>
        <v>-0.30312380697494107</v>
      </c>
      <c r="E8" s="13">
        <f t="shared" ref="E8:O8" si="0">(E7-D7)/D7</f>
        <v>-0.56094723347057263</v>
      </c>
      <c r="F8" s="13">
        <f t="shared" si="0"/>
        <v>-0.44708001029071265</v>
      </c>
      <c r="G8" s="13">
        <f t="shared" si="0"/>
        <v>-0.21210217755443886</v>
      </c>
      <c r="H8" s="13">
        <f t="shared" si="0"/>
        <v>0.3710101278530723</v>
      </c>
      <c r="I8" s="13">
        <f t="shared" si="0"/>
        <v>-0.16706150930392832</v>
      </c>
      <c r="J8" s="13">
        <f t="shared" si="0"/>
        <v>-0.10184873949579831</v>
      </c>
      <c r="K8" s="13">
        <f t="shared" si="0"/>
        <v>-0.16481460156609856</v>
      </c>
      <c r="L8" s="13">
        <f t="shared" si="0"/>
        <v>-0.19744234945365552</v>
      </c>
      <c r="M8" s="13">
        <f t="shared" si="0"/>
        <v>-5.7466821285916764E-2</v>
      </c>
      <c r="N8" s="13">
        <f t="shared" si="0"/>
        <v>-0.12185007974481658</v>
      </c>
      <c r="O8" s="13">
        <f t="shared" si="0"/>
        <v>4.6494733018525247E-2</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ae36a3ffbc694c3abe07f98ac039f7fd xmlns="bac24aee-c3c6-421c-80f4-4b66ef3c1524" xsi:nil="true"/>
    <OECDKimBussinessContext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5.1.1.2 Making development co-operation more effective, impactful, and inclusive including through better partnerships and innovation [10 Peer Reviews, Evaluation Systems Study (2021), Evaluation Guidance on Gender Equality and Women�s Empowerment (2022),</TermName>
          <TermId xmlns="http://schemas.microsoft.com/office/infopath/2007/PartnerControls">ef6e5e5a-01f3-4f99-8937-167377aec5b7</TermId>
        </TermInfo>
      </Terms>
    </eSharePWBTaxHTField0>
    <OECDlanguage xmlns="ca82dde9-3436-4d3d-bddd-d31447390034">English</OECDlanguage>
    <ib47e70ad3914e2a95ae7a85fde5d52a xmlns="bac24aee-c3c6-421c-80f4-4b66ef3c1524">
      <Terms xmlns="http://schemas.microsoft.com/office/infopath/2007/PartnerControls"/>
    </ib47e70ad3914e2a95ae7a85fde5d52a>
    <IconOverlay xmlns="http://schemas.microsoft.com/sharepoint/v4" xsi:nil="true"/>
    <OECDCommunityDocumentURL xmlns="bac24aee-c3c6-421c-80f4-4b66ef3c1524" xsi:nil="true"/>
    <OECDProjectMembers xmlns="bac24aee-c3c6-421c-80f4-4b66ef3c1524">
      <UserInfo>
        <DisplayName>AMATO Lia, DCD/RREDI</DisplayName>
        <AccountId>4405</AccountId>
        <AccountType/>
      </UserInfo>
      <UserInfo>
        <DisplayName>CAREY Eleanor, DCD/RREDI</DisplayName>
        <AccountId>3130</AccountId>
        <AccountType/>
      </UserInfo>
      <UserInfo>
        <DisplayName>PELECHA AIGUES Nestor, DCD/RREDI</DisplayName>
        <AccountId>2108</AccountId>
        <AccountType/>
      </UserInfo>
      <UserInfo>
        <DisplayName>CHUNG Soon Yeol, DCD/RREDI</DisplayName>
        <AccountId>4532</AccountId>
        <AccountType/>
      </UserInfo>
      <UserInfo>
        <DisplayName>DELLIEN Ana Lucia, DCD/FOR</DisplayName>
        <AccountId>4454</AccountId>
        <AccountType/>
      </UserInfo>
      <UserInfo>
        <DisplayName>ATARODI Alexander, DCD/FOR</DisplayName>
        <AccountId>4017</AccountId>
        <AccountType/>
      </UserInfo>
    </OECDProjectMembers>
    <DocumentSetDescription xmlns="http://schemas.microsoft.com/sharepoint/v3" xsi:nil="true"/>
    <eShareHorizProjTaxHTField0 xmlns="3e8be076-f08f-4743-861f-4e327af0d5b9" xsi:nil="true"/>
    <OECDProjectLookup xmlns="bac24aee-c3c6-421c-80f4-4b66ef3c1524">240</OECDProjectLookup>
    <OECDMainProject xmlns="bac24aee-c3c6-421c-80f4-4b66ef3c1524">192</OECDMainProject>
    <OECDProjectManager xmlns="bac24aee-c3c6-421c-80f4-4b66ef3c1524">
      <UserInfo>
        <DisplayName>MCDONNELL Ida, DCD/RREDI</DisplayName>
        <AccountId>76</AccountId>
        <AccountType/>
      </UserInfo>
    </OECDProjectManager>
    <OECDMeetingDate xmlns="54c4cd27-f286-408f-9ce0-33c1e0f3ab39" xsi:nil="true"/>
    <OECDSharingStatus xmlns="bac24aee-c3c6-421c-80f4-4b66ef3c1524" xsi:nil="true"/>
    <OECDExpirationDate xmlns="3e8be076-f08f-4743-861f-4e327af0d5b9" xsi:nil="true"/>
    <OECDCommunityDocumentID xmlns="bac24aee-c3c6-421c-80f4-4b66ef3c1524" xsi:nil="true"/>
    <OECDPinnedBy xmlns="bac24aee-c3c6-421c-80f4-4b66ef3c1524">
      <UserInfo>
        <DisplayName/>
        <AccountId xsi:nil="true"/>
        <AccountType/>
      </UserInfo>
    </OECDPinnedBy>
    <eShareCommitteeTaxHTField0 xmlns="c9f238dd-bb73-4aef-a7a5-d644ad823e52">
      <Terms xmlns="http://schemas.microsoft.com/office/infopath/2007/PartnerControls">
        <TermInfo xmlns="http://schemas.microsoft.com/office/infopath/2007/PartnerControls">
          <TermName xmlns="http://schemas.microsoft.com/office/infopath/2007/PartnerControls">Development Assistance Committee</TermName>
          <TermId xmlns="http://schemas.microsoft.com/office/infopath/2007/PartnerControls">2faf91c1-e6dc-4693-9cb6-cb3efe104dc9</TermId>
        </TermInfo>
      </Terms>
    </eShareCommitteeTaxHTField0>
    <gb49509ed4b547c3a776a54197a04d05 xmlns="3e8be076-f08f-4743-861f-4e327af0d5b9">
      <Terms xmlns="http://schemas.microsoft.com/office/infopath/2007/PartnerControls"/>
    </gb49509ed4b547c3a776a54197a04d05>
    <OECDKimProvenance xmlns="54c4cd27-f286-408f-9ce0-33c1e0f3ab39" xsi:nil="true"/>
    <la7711aa934748bb87e5f2c63fedaa50 xmlns="bac24aee-c3c6-421c-80f4-4b66ef3c1524" xsi:nil="true"/>
    <OECDTagsCache xmlns="bac24aee-c3c6-421c-80f4-4b66ef3c1524" xsi:nil="true"/>
    <OECDAllRelatedUsers xmlns="3e8be076-f08f-4743-861f-4e327af0d5b9">
      <UserInfo>
        <DisplayName/>
        <AccountId xsi:nil="true"/>
        <AccountType/>
      </UserInfo>
    </OECDAllRelatedUs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eShareKeywordsTaxHTField0 xmlns="c9f238dd-bb73-4aef-a7a5-d644ad823e52">
      <Terms xmlns="http://schemas.microsoft.com/office/infopath/2007/PartnerControls"/>
    </eShareKeywordsTaxHTField0>
    <TaxCatchAll xmlns="ca82dde9-3436-4d3d-bddd-d31447390034">
      <Value>175</Value>
      <Value>1704</Value>
    </TaxCatchAll>
  </documentManagement>
</p:propertie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F0CB3DD0076BB84D8BA69C33B827F6A7" ma:contentTypeVersion="373" ma:contentTypeDescription="" ma:contentTypeScope="" ma:versionID="73b0d3af4de50800ebe9eeac8d26d1c3">
  <xsd:schema xmlns:xsd="http://www.w3.org/2001/XMLSchema" xmlns:xs="http://www.w3.org/2001/XMLSchema" xmlns:p="http://schemas.microsoft.com/office/2006/metadata/properties" xmlns:ns1="54c4cd27-f286-408f-9ce0-33c1e0f3ab39" xmlns:ns2="3e8be076-f08f-4743-861f-4e327af0d5b9" xmlns:ns3="bac24aee-c3c6-421c-80f4-4b66ef3c1524" xmlns:ns4="http://schemas.microsoft.com/sharepoint/v3" xmlns:ns5="c9f238dd-bb73-4aef-a7a5-d644ad823e52" xmlns:ns6="ca82dde9-3436-4d3d-bddd-d31447390034" xmlns:ns7="http://schemas.microsoft.com/sharepoint/v4" targetNamespace="http://schemas.microsoft.com/office/2006/metadata/properties" ma:root="true" ma:fieldsID="2faa654ce5465f440d12af4f2bc190b4" ns1:_="" ns2:_="" ns3:_="" ns4:_="" ns5:_="" ns6:_="" ns7:_="">
    <xsd:import namespace="54c4cd27-f286-408f-9ce0-33c1e0f3ab39"/>
    <xsd:import namespace="3e8be076-f08f-4743-861f-4e327af0d5b9"/>
    <xsd:import namespace="bac24aee-c3c6-421c-80f4-4b66ef3c1524"/>
    <xsd:import namespace="http://schemas.microsoft.com/sharepoint/v3"/>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Project_x003a_Project_x0020_status" minOccurs="0"/>
                <xsd:element ref="ns6:OECDlanguage" minOccurs="0"/>
                <xsd:element ref="ns7:IconOverlay" minOccurs="0"/>
                <xsd:element ref="ns6:TaxCatchAllLabel" minOccurs="0"/>
                <xsd:element ref="ns3:ae36a3ffbc694c3abe07f98ac039f7fd" minOccurs="0"/>
                <xsd:element ref="ns3:la7711aa934748bb87e5f2c63fedaa50" minOccurs="0"/>
                <xsd:element ref="ns6:TaxCatchAll" minOccurs="0"/>
                <xsd:element ref="ns1:OECDMeetingDate" minOccurs="0"/>
                <xsd:element ref="ns2:gb49509ed4b547c3a776a54197a04d05" minOccurs="0"/>
                <xsd:element ref="ns3:ib47e70ad3914e2a95ae7a85fde5d52a" minOccurs="0"/>
                <xsd:element ref="ns4:DocumentSetDescription"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5"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e8be076-f08f-4743-861f-4e327af0d5b9"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gb49509ed4b547c3a776a54197a04d05" ma:index="36" nillable="true" ma:taxonomy="true" ma:internalName="gb49509ed4b547c3a776a54197a04d05" ma:taxonomyFieldName="OECDHorizontalProjects" ma:displayName="Horizontal project" ma:readOnly="false" ma:default="" ma:fieldId="{0b49509e-d4b5-47c3-a776-a54197a04d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3" nillable="true" ma:displayName="OECDHorizontalProjects_0" ma:description="" ma:hidden="true" ma:internalName="eShareHorizProjTaxHTField0">
      <xsd:simpleType>
        <xsd:restriction base="dms:Note"/>
      </xsd:simpleType>
    </xsd:element>
    <xsd:element name="OECDAllRelatedUsers" ma:index="46"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c24aee-c3c6-421c-80f4-4b66ef3c1524"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d7c62838-b964-49db-983e-a9b6b18df504" ma:internalName="OECDProjectLookup" ma:readOnly="false" ma:showField="OECDShortProjectName" ma:web="bac24aee-c3c6-421c-80f4-4b66ef3c1524">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d7c62838-b964-49db-983e-a9b6b18df50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Project_x0020_status" ma:index="23" nillable="true" ma:displayName="Project:Project status" ma:hidden="true" ma:list="d7c62838-b964-49db-983e-a9b6b18df504" ma:internalName="Project_x003A_Project_x0020_status" ma:readOnly="true" ma:showField="OECDProjectStatus" ma:web="bac24aee-c3c6-421c-80f4-4b66ef3c1524">
      <xsd:simpleType>
        <xsd:restriction base="dms:Lookup"/>
      </xsd:simpleType>
    </xsd:element>
    <xsd:element name="ae36a3ffbc694c3abe07f98ac039f7fd" ma:index="31" nillable="true" ma:displayName="Deliverable partners_0" ma:hidden="true" ma:internalName="ae36a3ffbc694c3abe07f98ac039f7fd">
      <xsd:simpleType>
        <xsd:restriction base="dms:Note"/>
      </xsd:simpleType>
    </xsd:element>
    <xsd:element name="la7711aa934748bb87e5f2c63fedaa50" ma:index="32" nillable="true" ma:displayName="Deliverable owner_0" ma:hidden="true" ma:internalName="la7711aa934748bb87e5f2c63fedaa50">
      <xsd:simpleType>
        <xsd:restriction base="dms:Note"/>
      </xsd:simpleType>
    </xsd:element>
    <xsd:element name="ib47e70ad3914e2a95ae7a85fde5d52a" ma:index="37" nillable="true" ma:taxonomy="true" ma:internalName="ib47e70ad3914e2a95ae7a85fde5d52a" ma:taxonomyFieldName="OECDProjectOwnerStructure" ma:displayName="Project owner" ma:readOnly="false" ma:default="" ma:fieldId="2b47e70a-d391-4e2a-95ae-7a85fde5d52a"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0" nillable="true" ma:displayName="O.N.E Document Sharing Status" ma:description="" ma:hidden="true" ma:internalName="OECDSharingStatus">
      <xsd:simpleType>
        <xsd:restriction base="dms:Text"/>
      </xsd:simpleType>
    </xsd:element>
    <xsd:element name="OECDCommunityDocumentURL" ma:index="41" nillable="true" ma:displayName="O.N.E Community Document URL" ma:description="" ma:hidden="true" ma:internalName="OECDCommunityDocumentURL">
      <xsd:simpleType>
        <xsd:restriction base="dms:Text"/>
      </xsd:simpleType>
    </xsd:element>
    <xsd:element name="OECDCommunityDocumentID" ma:index="42" nillable="true" ma:displayName="O.N.E Community Document ID" ma:decimals="0" ma:description="" ma:hidden="true" ma:internalName="OECDCommunityDocumentID">
      <xsd:simpleType>
        <xsd:restriction base="dms:Number"/>
      </xsd:simpleType>
    </xsd:element>
    <xsd:element name="OECDTagsCache" ma:index="45" nillable="true" ma:displayName="Tags cache" ma:description="" ma:hidden="true" ma:internalName="OECDTagsCache">
      <xsd:simpleType>
        <xsd:restriction base="dms:Note"/>
      </xsd:simpleType>
    </xsd:element>
    <xsd:element name="SharedWithUsers" ma:index="4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39" nillable="true" ma:displayName="Description" ma:description="A description of the Document Set" ma:internalName="DocumentSetDescription"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26"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30" nillable="true" ma:displayName="Taxonomy Catch All Column1" ma:hidden="true" ma:list="{362277b6-0334-4fe8-bf9a-6a5dba1ba3c3}" ma:internalName="TaxCatchAllLabel" ma:readOnly="true" ma:showField="CatchAllDataLabel" ma:web="3e8be076-f08f-4743-861f-4e327af0d5b9">
      <xsd:complexType>
        <xsd:complexContent>
          <xsd:extension base="dms:MultiChoiceLookup">
            <xsd:sequence>
              <xsd:element name="Value" type="dms:Lookup" maxOccurs="unbounded" minOccurs="0" nillable="true"/>
            </xsd:sequence>
          </xsd:extension>
        </xsd:complexContent>
      </xsd:complexType>
    </xsd:element>
    <xsd:element name="TaxCatchAll" ma:index="33" nillable="true" ma:displayName="Taxonomy Catch All Column" ma:hidden="true" ma:list="{362277b6-0334-4fe8-bf9a-6a5dba1ba3c3}" ma:internalName="TaxCatchAll" ma:showField="CatchAllData" ma:web="3e8be076-f08f-4743-861f-4e327af0d5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9"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2DADA9B9-F48C-4BFA-9D47-8DD4325A999D}">
  <ds:schemaRefs>
    <ds:schemaRef ds:uri="http://schemas.microsoft.com/sharepoint/v3/contenttype/forms"/>
  </ds:schemaRefs>
</ds:datastoreItem>
</file>

<file path=customXml/itemProps2.xml><?xml version="1.0" encoding="utf-8"?>
<ds:datastoreItem xmlns:ds="http://schemas.openxmlformats.org/officeDocument/2006/customXml" ds:itemID="{89083351-C1F5-47BB-9FB5-40B6A80646E7}">
  <ds:schemaRefs>
    <ds:schemaRef ds:uri="http://schemas.microsoft.com/sharepoint/v3"/>
    <ds:schemaRef ds:uri="http://www.w3.org/XML/1998/namespace"/>
    <ds:schemaRef ds:uri="http://purl.org/dc/elements/1.1/"/>
    <ds:schemaRef ds:uri="http://schemas.microsoft.com/office/2006/metadata/properties"/>
    <ds:schemaRef ds:uri="3e8be076-f08f-4743-861f-4e327af0d5b9"/>
    <ds:schemaRef ds:uri="http://schemas.microsoft.com/office/infopath/2007/PartnerControls"/>
    <ds:schemaRef ds:uri="54c4cd27-f286-408f-9ce0-33c1e0f3ab39"/>
    <ds:schemaRef ds:uri="bac24aee-c3c6-421c-80f4-4b66ef3c1524"/>
    <ds:schemaRef ds:uri="http://schemas.openxmlformats.org/package/2006/metadata/core-properties"/>
    <ds:schemaRef ds:uri="http://schemas.microsoft.com/sharepoint/v4"/>
    <ds:schemaRef ds:uri="http://schemas.microsoft.com/office/2006/documentManagement/types"/>
    <ds:schemaRef ds:uri="http://purl.org/dc/dcmitype/"/>
    <ds:schemaRef ds:uri="ca82dde9-3436-4d3d-bddd-d31447390034"/>
    <ds:schemaRef ds:uri="c9f238dd-bb73-4aef-a7a5-d644ad823e52"/>
    <ds:schemaRef ds:uri="http://purl.org/dc/terms/"/>
  </ds:schemaRefs>
</ds:datastoreItem>
</file>

<file path=customXml/itemProps3.xml><?xml version="1.0" encoding="utf-8"?>
<ds:datastoreItem xmlns:ds="http://schemas.openxmlformats.org/officeDocument/2006/customXml" ds:itemID="{5D3ACF88-C6D1-4A8C-8453-FFFCC3A69F1D}">
  <ds:schemaRefs>
    <ds:schemaRef ds:uri="Microsoft.SharePoint.Taxonomy.ContentTypeSync"/>
  </ds:schemaRefs>
</ds:datastoreItem>
</file>

<file path=customXml/itemProps4.xml><?xml version="1.0" encoding="utf-8"?>
<ds:datastoreItem xmlns:ds="http://schemas.openxmlformats.org/officeDocument/2006/customXml" ds:itemID="{315794AC-DDD7-416B-90F6-0822884C13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3e8be076-f08f-4743-861f-4e327af0d5b9"/>
    <ds:schemaRef ds:uri="bac24aee-c3c6-421c-80f4-4b66ef3c1524"/>
    <ds:schemaRef ds:uri="http://schemas.microsoft.com/sharepoint/v3"/>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D7E9D8D-1B5F-4D8F-BA62-8A706306669C}">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5</vt:i4>
      </vt:variant>
    </vt:vector>
  </HeadingPairs>
  <TitlesOfParts>
    <vt:vector size="26" baseType="lpstr">
      <vt:lpstr>Fig 1. ODA_GDP</vt:lpstr>
      <vt:lpstr>Fig 2. ODA_IDRC_UKR_COVID</vt:lpstr>
      <vt:lpstr>Fig 3. Ext flows_gov revenue</vt:lpstr>
      <vt:lpstr>Fig 4. ODA DAC_OOPs_Multis</vt:lpstr>
      <vt:lpstr>Fig 5. Commitments_ODA_UKR</vt:lpstr>
      <vt:lpstr>Fig 6. DAC commitments_ODA_UKR</vt:lpstr>
      <vt:lpstr>Fig 7. HUM_DVP split UKR</vt:lpstr>
      <vt:lpstr>Fig 8. IDRC prop of ODA</vt:lpstr>
      <vt:lpstr>Fig 9. UKR ref temp prot </vt:lpstr>
      <vt:lpstr>Fig 10. ODA COVID</vt:lpstr>
      <vt:lpstr>Fig 11. ODA COVID region</vt:lpstr>
      <vt:lpstr>Fig 12. ODA COVID sector</vt:lpstr>
      <vt:lpstr>Tab 1. Refugee _asylum seekers</vt:lpstr>
      <vt:lpstr>Tab 2. Need indicators_regions</vt:lpstr>
      <vt:lpstr>Tab 3. Donors COVID supprt</vt:lpstr>
      <vt:lpstr>Tab 4. Recipients COVID support</vt:lpstr>
      <vt:lpstr>Tab 5. ODA inc group_exc covid</vt:lpstr>
      <vt:lpstr>Tab. 6. Lending_inc groups</vt:lpstr>
      <vt:lpstr>Annex A. DAC econ indicators</vt:lpstr>
      <vt:lpstr>Annex B. DAC ref_IDRC</vt:lpstr>
      <vt:lpstr>Annex C. ODA-eligible countries</vt:lpstr>
      <vt:lpstr>'Annex A. DAC econ indicators'!_Ref135058498</vt:lpstr>
      <vt:lpstr>'Annex B. DAC ref_IDRC'!_Ref135058508</vt:lpstr>
      <vt:lpstr>'Annex C. ODA-eligible countries'!_Ref135058512</vt:lpstr>
      <vt:lpstr>'Fig 7. HUM_DVP split UKR'!OEC2251_8</vt:lpstr>
      <vt:lpstr>'Fig 1. ODA_GDP'!OEC233_6</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CAREY Eleanor</dc:creator>
  <cp:lastModifiedBy>CAREY Eleanor, DCD/RREDI</cp:lastModifiedBy>
  <dcterms:created xsi:type="dcterms:W3CDTF">2023-05-24T07:17:49Z</dcterms:created>
  <dcterms:modified xsi:type="dcterms:W3CDTF">2023-06-19T14:32:26Z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0x0101008B4DD370EC31429186F3AD49F0D3098F00D44DBCB9EB4F45278CB5C9765BE5299500A4858B360C6A491AA753F8BCA47AA91000F0CB3DD0076BB84D8BA69C33B827F6A7</vt:lpwstr>
  </property>
  <property fmtid="{D5CDD505-2E9C-101B-9397-08002B2CF9AE}" pid="3" name="OECDProjectOwnerStructure">
    <vt:lpwstr/>
  </property>
  <property fmtid="{D5CDD505-2E9C-101B-9397-08002B2CF9AE}" pid="4" name="OECDHorizontalProjects">
    <vt:lpwstr/>
  </property>
  <property fmtid="{D5CDD505-2E9C-101B-9397-08002B2CF9AE}" pid="5" name="OECDCountry">
    <vt:lpwstr/>
  </property>
  <property fmtid="{D5CDD505-2E9C-101B-9397-08002B2CF9AE}" pid="6" name="OECDTopic">
    <vt:lpwstr/>
  </property>
  <property fmtid="{D5CDD505-2E9C-101B-9397-08002B2CF9AE}" pid="7" name="OECDCommittee">
    <vt:lpwstr>175;#Development Assistance Committee|2faf91c1-e6dc-4693-9cb6-cb3efe104dc9</vt:lpwstr>
  </property>
  <property fmtid="{D5CDD505-2E9C-101B-9397-08002B2CF9AE}" pid="8" name="OECDPWB">
    <vt:lpwstr>1704;#5.1.1.2 Making development co-operation more effective, impactful, and inclusive including through better partnerships and innovation [10 Peer Reviews, Evaluation Systems Study (2021), Evaluation Guidance on Gender Equality and Women�s Empowerment (2022),|ef6e5e5a-01f3-4f99-8937-167377aec5b7</vt:lpwstr>
  </property>
  <property fmtid="{D5CDD505-2E9C-101B-9397-08002B2CF9AE}" pid="9" name="OECDKeywords">
    <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y fmtid="{D5CDD505-2E9C-101B-9397-08002B2CF9AE}" pid="14" name="_docset_NoMedatataSyncRequired">
    <vt:lpwstr>False</vt:lpwstr>
  </property>
</Properties>
</file>