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Applic\TPS\1_CONSUMPTION TAXES UNIT\Tax Database\2022\"/>
    </mc:Choice>
  </mc:AlternateContent>
  <xr:revisionPtr revIDLastSave="0" documentId="8_{E017B523-B1FB-4C6E-92D2-D2BD0E1E9E5C}"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1" l="1"/>
  <c r="H40" i="1" s="1"/>
  <c r="D40" i="1"/>
  <c r="I40" i="1" l="1"/>
  <c r="J40" i="1" s="1"/>
  <c r="I41" i="1"/>
  <c r="H11" i="1"/>
  <c r="I11" i="1" s="1"/>
  <c r="K40" i="1" l="1"/>
  <c r="G39" i="1"/>
  <c r="H39" i="1" s="1"/>
  <c r="I39" i="1" s="1"/>
  <c r="G38" i="1"/>
  <c r="H38" i="1" s="1"/>
  <c r="I38" i="1" s="1"/>
  <c r="G36" i="1"/>
  <c r="H36" i="1" s="1"/>
  <c r="I36" i="1" s="1"/>
  <c r="G35" i="1"/>
  <c r="H35" i="1" s="1"/>
  <c r="I35" i="1" s="1"/>
  <c r="G33" i="1"/>
  <c r="H33" i="1" s="1"/>
  <c r="I33" i="1" s="1"/>
  <c r="G32" i="1"/>
  <c r="H32" i="1" s="1"/>
  <c r="I32" i="1" s="1"/>
  <c r="G29" i="1"/>
  <c r="H29" i="1" s="1"/>
  <c r="I29" i="1" s="1"/>
  <c r="G25" i="1"/>
  <c r="H25" i="1" s="1"/>
  <c r="I25" i="1" s="1"/>
  <c r="G26" i="1"/>
  <c r="H26" i="1" s="1"/>
  <c r="I26" i="1" s="1"/>
  <c r="G27" i="1"/>
  <c r="H27" i="1" s="1"/>
  <c r="I27" i="1" s="1"/>
  <c r="G24" i="1"/>
  <c r="H24" i="1" s="1"/>
  <c r="I24" i="1" s="1"/>
  <c r="G23" i="1"/>
  <c r="H23" i="1" s="1"/>
  <c r="I23" i="1" s="1"/>
  <c r="G22" i="1"/>
  <c r="H22" i="1" s="1"/>
  <c r="I22" i="1" s="1"/>
  <c r="G21" i="1"/>
  <c r="H21" i="1" s="1"/>
  <c r="I21" i="1" s="1"/>
  <c r="G20" i="1"/>
  <c r="H20" i="1" s="1"/>
  <c r="I20" i="1" s="1"/>
  <c r="G17" i="1"/>
  <c r="H17" i="1" s="1"/>
  <c r="I17" i="1" s="1"/>
  <c r="G15" i="1"/>
  <c r="H15" i="1" s="1"/>
  <c r="I15" i="1" s="1"/>
  <c r="G16" i="1"/>
  <c r="H16" i="1" s="1"/>
  <c r="I16" i="1" s="1"/>
  <c r="G14" i="1"/>
  <c r="H14" i="1" s="1"/>
  <c r="I14" i="1" s="1"/>
  <c r="G13" i="1"/>
  <c r="H13" i="1" s="1"/>
  <c r="I13" i="1" s="1"/>
  <c r="G12" i="1"/>
  <c r="H12" i="1" s="1"/>
  <c r="I12" i="1" s="1"/>
  <c r="G8" i="1"/>
  <c r="H8" i="1" s="1"/>
  <c r="I8" i="1" s="1"/>
  <c r="G7" i="1"/>
  <c r="H7" i="1" s="1"/>
  <c r="I7" i="1" s="1"/>
  <c r="G6" i="1"/>
  <c r="H6" i="1" s="1"/>
  <c r="I6" i="1" s="1"/>
  <c r="G5" i="1"/>
  <c r="H5" i="1" s="1"/>
  <c r="I5" i="1" s="1"/>
  <c r="K35" i="1" l="1"/>
  <c r="K36" i="1"/>
  <c r="K38" i="1"/>
  <c r="K39" i="1"/>
  <c r="K41" i="1"/>
  <c r="K22" i="1"/>
  <c r="K23" i="1"/>
  <c r="K24" i="1"/>
  <c r="K25" i="1"/>
  <c r="K29" i="1"/>
  <c r="K32" i="1"/>
  <c r="K33" i="1"/>
  <c r="K13" i="1"/>
  <c r="K14" i="1"/>
  <c r="K15" i="1"/>
  <c r="K16" i="1"/>
  <c r="K17" i="1"/>
  <c r="K20" i="1"/>
  <c r="K21" i="1"/>
  <c r="K6" i="1"/>
  <c r="K7" i="1"/>
  <c r="K8" i="1"/>
  <c r="K11" i="1"/>
  <c r="K12" i="1"/>
  <c r="K5" i="1"/>
  <c r="J29" i="1" l="1"/>
  <c r="J32" i="1"/>
  <c r="J33" i="1"/>
  <c r="J35" i="1"/>
  <c r="J36" i="1"/>
  <c r="J38" i="1"/>
  <c r="J39" i="1"/>
  <c r="J41" i="1"/>
  <c r="J6" i="1"/>
  <c r="J7" i="1"/>
  <c r="J8" i="1"/>
  <c r="J11" i="1"/>
  <c r="J12" i="1"/>
  <c r="J13" i="1"/>
  <c r="J14" i="1"/>
  <c r="J15" i="1"/>
  <c r="J16" i="1"/>
  <c r="J17" i="1"/>
  <c r="J19" i="1"/>
  <c r="J20" i="1"/>
  <c r="J21" i="1"/>
  <c r="J22" i="1"/>
  <c r="J23" i="1"/>
  <c r="J24" i="1"/>
  <c r="J25" i="1"/>
  <c r="J5" i="1"/>
  <c r="D26" i="1" l="1"/>
  <c r="K26" i="1" l="1"/>
  <c r="J26" i="1"/>
  <c r="D25" i="1"/>
  <c r="D29" i="1" l="1"/>
  <c r="D6" i="1" l="1"/>
  <c r="D7" i="1"/>
  <c r="D8" i="1"/>
  <c r="D11" i="1"/>
  <c r="D12" i="1"/>
  <c r="D13" i="1"/>
  <c r="D14" i="1"/>
  <c r="D15" i="1"/>
  <c r="D16" i="1"/>
  <c r="D17" i="1"/>
  <c r="D18" i="1"/>
  <c r="D20" i="1"/>
  <c r="D21" i="1"/>
  <c r="D22" i="1"/>
  <c r="D23" i="1"/>
  <c r="D24" i="1"/>
  <c r="D27" i="1"/>
  <c r="D32" i="1"/>
  <c r="D33" i="1"/>
  <c r="D35" i="1"/>
  <c r="D36" i="1"/>
  <c r="D38" i="1"/>
  <c r="D39" i="1"/>
  <c r="D41" i="1"/>
  <c r="D5" i="1" l="1"/>
  <c r="K27" i="1" l="1"/>
  <c r="J27" i="1"/>
</calcChain>
</file>

<file path=xl/sharedStrings.xml><?xml version="1.0" encoding="utf-8"?>
<sst xmlns="http://schemas.openxmlformats.org/spreadsheetml/2006/main" count="118" uniqueCount="85">
  <si>
    <t>National currency</t>
  </si>
  <si>
    <t>USD</t>
  </si>
  <si>
    <t>Estonia</t>
  </si>
  <si>
    <t>France</t>
  </si>
  <si>
    <t>Italy</t>
  </si>
  <si>
    <t>Poland</t>
  </si>
  <si>
    <t>Slovenia</t>
  </si>
  <si>
    <t>Switzerland</t>
  </si>
  <si>
    <t>Country</t>
  </si>
  <si>
    <t>Total tax</t>
  </si>
  <si>
    <t>Total price</t>
  </si>
  <si>
    <t>Belgium</t>
  </si>
  <si>
    <t>see note</t>
  </si>
  <si>
    <t>Netherlands</t>
  </si>
  <si>
    <t>Norway</t>
  </si>
  <si>
    <t>Portugal</t>
  </si>
  <si>
    <t>United Kingdom</t>
  </si>
  <si>
    <t>Total tax as % of total price</t>
  </si>
  <si>
    <t>%</t>
  </si>
  <si>
    <t>AUD</t>
  </si>
  <si>
    <t>EUR</t>
  </si>
  <si>
    <t>CAD</t>
  </si>
  <si>
    <t>CLP</t>
  </si>
  <si>
    <t>CZK</t>
  </si>
  <si>
    <t>DKK</t>
  </si>
  <si>
    <t>HUF</t>
  </si>
  <si>
    <t>ISK</t>
  </si>
  <si>
    <t>ILS</t>
  </si>
  <si>
    <t>JPY</t>
  </si>
  <si>
    <t>KRW</t>
  </si>
  <si>
    <t>MXN</t>
  </si>
  <si>
    <t>NZD</t>
  </si>
  <si>
    <t>NOK</t>
  </si>
  <si>
    <t>PLN</t>
  </si>
  <si>
    <t>SEK</t>
  </si>
  <si>
    <t>CHF</t>
  </si>
  <si>
    <t>TRY</t>
  </si>
  <si>
    <t>GBP</t>
  </si>
  <si>
    <t>Currency</t>
  </si>
  <si>
    <t>VAT amount</t>
  </si>
  <si>
    <t>Latvia</t>
  </si>
  <si>
    <t>Australia*</t>
  </si>
  <si>
    <t>Austria*</t>
  </si>
  <si>
    <t>Canada*</t>
  </si>
  <si>
    <t>Chile*</t>
  </si>
  <si>
    <t>Denmark*</t>
  </si>
  <si>
    <t>Finland*</t>
  </si>
  <si>
    <t>Greece*</t>
  </si>
  <si>
    <t>Hungary*</t>
  </si>
  <si>
    <t>Iceland*</t>
  </si>
  <si>
    <t>Israel*</t>
  </si>
  <si>
    <t>Japan*</t>
  </si>
  <si>
    <t>Korea*</t>
  </si>
  <si>
    <t>Luxembourg*</t>
  </si>
  <si>
    <t>Mexico*</t>
  </si>
  <si>
    <t>New Zealand*</t>
  </si>
  <si>
    <t>Slovak Republic*</t>
  </si>
  <si>
    <t>Spain*</t>
  </si>
  <si>
    <t>Sweden*</t>
  </si>
  <si>
    <t>United States*</t>
  </si>
  <si>
    <t>Germany*</t>
  </si>
  <si>
    <t>Czech Republic*</t>
  </si>
  <si>
    <t>Ireland*</t>
  </si>
  <si>
    <t>Lithuania</t>
  </si>
  <si>
    <t>COP</t>
  </si>
  <si>
    <t>CRC</t>
  </si>
  <si>
    <t>a</t>
  </si>
  <si>
    <t>See note</t>
  </si>
  <si>
    <t>Market Rates Q1 2022</t>
  </si>
  <si>
    <t>..</t>
  </si>
  <si>
    <t>Prices and taxes as at 1st quarter 2022</t>
  </si>
  <si>
    <t>1. Pre-tax price is the price excluding VAT and excise</t>
  </si>
  <si>
    <t>3. GST for Australia, Canada and New Zealand, sales taxes for the United States and Consumption Tax for Japan. VAT for all other countries.</t>
  </si>
  <si>
    <t>4. Conversion of national currency in USD: conversion rates are average market rates (Q1 2022) published in OECD Monthly Monetary Statistics (stats.oecd.org).</t>
  </si>
  <si>
    <r>
      <t>Ex-tax price</t>
    </r>
    <r>
      <rPr>
        <b/>
        <vertAlign val="superscript"/>
        <sz val="8"/>
        <rFont val="Helvetica"/>
      </rPr>
      <t>1</t>
    </r>
  </si>
  <si>
    <r>
      <t>Excise</t>
    </r>
    <r>
      <rPr>
        <b/>
        <vertAlign val="superscript"/>
        <sz val="8"/>
        <rFont val="Helvetica"/>
      </rPr>
      <t>2</t>
    </r>
  </si>
  <si>
    <r>
      <t>VAT rate</t>
    </r>
    <r>
      <rPr>
        <b/>
        <vertAlign val="superscript"/>
        <sz val="8"/>
        <rFont val="Helvetica"/>
      </rPr>
      <t>3</t>
    </r>
  </si>
  <si>
    <r>
      <t>USD</t>
    </r>
    <r>
      <rPr>
        <b/>
        <vertAlign val="superscript"/>
        <sz val="8"/>
        <rFont val="Helvetica"/>
      </rPr>
      <t>4</t>
    </r>
  </si>
  <si>
    <t xml:space="preserve">2. Excise taxes are expressed in local currency per litre. They include all non-VAT taxes levied on the product. For the purposes of this table, payments made to specific bodies that use all the amounts collected to accomplish specific missions (e.g. some emergency stock fees) are not considered as "taxes" and are included in the ex-tax price. When different rates apply to the same product depending e.g. on its biofuel or sulphur content, the rate shown is the one applicable to the most commonly used fuel in the country, subject to possible country notes. </t>
  </si>
  <si>
    <t>Colombia*</t>
  </si>
  <si>
    <t>Costa Rica*</t>
  </si>
  <si>
    <t>Türkiye</t>
  </si>
  <si>
    <t>Annex Table 3.6   Taxation of light fuel oil for households (per litre), Q1 2022</t>
  </si>
  <si>
    <r>
      <t>Source:</t>
    </r>
    <r>
      <rPr>
        <sz val="8"/>
        <rFont val="Helvetica"/>
        <family val="2"/>
      </rPr>
      <t xml:space="preserve"> Source: IEA (2022), Energy Prices database and Energy Prices documentation, International Energy Agency. Average prices and taxes as at 1st quarter 2022. Available at https://www.iea.org/data-and-statistics/data-product/energy-prices and https://www.iea.org/data-and-statistics/data-product/energy-prices#documentation</t>
    </r>
  </si>
  <si>
    <t>*Country notes are available by clicking on this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</si>
</sst>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_ ;\-#,##0.000\ "/>
  </numFmts>
  <fonts count="10" x14ac:knownFonts="1">
    <font>
      <sz val="10"/>
      <color theme="1"/>
      <name val="Arial"/>
      <family val="2"/>
    </font>
    <font>
      <b/>
      <sz val="8"/>
      <name val="Helvetica"/>
      <family val="2"/>
    </font>
    <font>
      <sz val="8"/>
      <name val="Helvetica"/>
      <family val="2"/>
    </font>
    <font>
      <sz val="9"/>
      <name val="Arial"/>
      <family val="2"/>
    </font>
    <font>
      <sz val="8"/>
      <name val="Arial"/>
      <family val="2"/>
    </font>
    <font>
      <i/>
      <sz val="8"/>
      <name val="Helvetica"/>
      <family val="2"/>
    </font>
    <font>
      <b/>
      <sz val="8"/>
      <name val="Helvetica"/>
    </font>
    <font>
      <sz val="8"/>
      <name val="Helvetica"/>
    </font>
    <font>
      <b/>
      <vertAlign val="superscript"/>
      <sz val="8"/>
      <name val="Helvetica"/>
    </font>
    <font>
      <u/>
      <sz val="10"/>
      <color theme="10"/>
      <name val="Arial"/>
      <family val="2"/>
    </font>
  </fonts>
  <fills count="3">
    <fill>
      <patternFill patternType="none"/>
    </fill>
    <fill>
      <patternFill patternType="gray125"/>
    </fill>
    <fill>
      <patternFill patternType="solid">
        <fgColor rgb="FFF0F8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rgb="FFC0C0C0"/>
      </bottom>
      <diagonal/>
    </border>
    <border>
      <left style="thin">
        <color indexed="64"/>
      </left>
      <right/>
      <top style="thin">
        <color indexed="64"/>
      </top>
      <bottom style="thin">
        <color rgb="FFC0C0C0"/>
      </bottom>
      <diagonal/>
    </border>
    <border>
      <left style="thin">
        <color indexed="64"/>
      </left>
      <right/>
      <top style="thin">
        <color rgb="FFC0C0C0"/>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top style="thin">
        <color rgb="FFC0C0C0"/>
      </top>
      <bottom style="thin">
        <color indexed="64"/>
      </bottom>
      <diagonal/>
    </border>
    <border>
      <left style="thin">
        <color indexed="64"/>
      </left>
      <right style="thin">
        <color indexed="64"/>
      </right>
      <top style="thin">
        <color rgb="FFC0C0C0"/>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40">
    <xf numFmtId="0" fontId="0" fillId="0" borderId="0" xfId="0"/>
    <xf numFmtId="0" fontId="1" fillId="0" borderId="2" xfId="0" applyFont="1" applyFill="1" applyBorder="1" applyAlignment="1">
      <alignment horizontal="center" vertical="center"/>
    </xf>
    <xf numFmtId="2" fontId="4" fillId="2" borderId="0" xfId="0" applyNumberFormat="1" applyFont="1" applyFill="1" applyBorder="1" applyAlignment="1">
      <alignment horizontal="right"/>
    </xf>
    <xf numFmtId="0" fontId="4" fillId="0" borderId="0" xfId="0" applyFont="1" applyFill="1"/>
    <xf numFmtId="0" fontId="1" fillId="0" borderId="3" xfId="0" applyFont="1" applyFill="1" applyBorder="1" applyAlignment="1">
      <alignment horizontal="center" vertical="center"/>
    </xf>
    <xf numFmtId="2" fontId="4" fillId="0" borderId="7" xfId="0" applyNumberFormat="1" applyFont="1" applyFill="1" applyBorder="1" applyAlignment="1">
      <alignment horizontal="left"/>
    </xf>
    <xf numFmtId="164" fontId="4" fillId="0" borderId="8" xfId="0" applyNumberFormat="1" applyFont="1" applyFill="1" applyBorder="1" applyAlignment="1">
      <alignment horizontal="right"/>
    </xf>
    <xf numFmtId="2" fontId="4" fillId="0" borderId="9" xfId="0" applyNumberFormat="1" applyFont="1" applyFill="1" applyBorder="1" applyAlignment="1">
      <alignment horizontal="left"/>
    </xf>
    <xf numFmtId="2" fontId="4" fillId="0" borderId="8" xfId="0" applyNumberFormat="1" applyFont="1" applyFill="1" applyBorder="1" applyAlignment="1">
      <alignment horizontal="right"/>
    </xf>
    <xf numFmtId="164" fontId="4" fillId="0" borderId="7" xfId="0" applyNumberFormat="1" applyFont="1" applyFill="1" applyBorder="1" applyAlignment="1">
      <alignment horizontal="right"/>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ill="1"/>
    <xf numFmtId="0" fontId="3" fillId="0" borderId="0" xfId="0" applyFont="1" applyFill="1" applyAlignment="1">
      <alignment horizontal="center" wrapText="1"/>
    </xf>
    <xf numFmtId="2" fontId="4" fillId="0" borderId="6" xfId="0" applyNumberFormat="1" applyFont="1" applyFill="1" applyBorder="1" applyAlignment="1">
      <alignment horizontal="left"/>
    </xf>
    <xf numFmtId="2" fontId="4" fillId="0" borderId="6" xfId="0" applyNumberFormat="1" applyFont="1" applyFill="1" applyBorder="1" applyAlignment="1">
      <alignment horizontal="center"/>
    </xf>
    <xf numFmtId="2" fontId="4" fillId="0" borderId="5" xfId="0" applyNumberFormat="1" applyFont="1" applyFill="1" applyBorder="1" applyAlignment="1">
      <alignment horizontal="right"/>
    </xf>
    <xf numFmtId="2" fontId="4" fillId="0" borderId="6" xfId="0" applyNumberFormat="1" applyFont="1" applyFill="1" applyBorder="1" applyAlignment="1">
      <alignment horizontal="right"/>
    </xf>
    <xf numFmtId="166" fontId="4" fillId="0" borderId="4" xfId="0" applyNumberFormat="1" applyFont="1" applyFill="1" applyBorder="1" applyAlignment="1">
      <alignment horizontal="right"/>
    </xf>
    <xf numFmtId="2" fontId="4" fillId="0" borderId="7" xfId="0" applyNumberFormat="1" applyFont="1" applyFill="1" applyBorder="1" applyAlignment="1">
      <alignment horizontal="center"/>
    </xf>
    <xf numFmtId="165" fontId="4" fillId="0" borderId="8" xfId="0" applyNumberFormat="1" applyFont="1" applyFill="1" applyBorder="1" applyAlignment="1">
      <alignment horizontal="right"/>
    </xf>
    <xf numFmtId="2" fontId="4" fillId="0" borderId="9" xfId="0" applyNumberFormat="1" applyFont="1" applyFill="1" applyBorder="1" applyAlignment="1">
      <alignment horizontal="center"/>
    </xf>
    <xf numFmtId="164"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2" fontId="4" fillId="0" borderId="4" xfId="0" applyNumberFormat="1" applyFont="1" applyFill="1" applyBorder="1" applyAlignment="1">
      <alignment horizontal="right"/>
    </xf>
    <xf numFmtId="2" fontId="4" fillId="0" borderId="0" xfId="0" applyNumberFormat="1" applyFont="1" applyFill="1" applyBorder="1" applyAlignment="1">
      <alignment horizontal="right"/>
    </xf>
    <xf numFmtId="0" fontId="6" fillId="0" borderId="0" xfId="0"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0" xfId="0" applyFont="1" applyFill="1" applyAlignment="1">
      <alignment horizontal="left" vertical="top" wrapText="1"/>
    </xf>
    <xf numFmtId="0" fontId="1" fillId="0" borderId="11" xfId="0" applyFont="1" applyFill="1" applyBorder="1" applyAlignment="1">
      <alignment horizontal="center" vertical="center" wrapText="1"/>
    </xf>
    <xf numFmtId="0" fontId="2" fillId="0" borderId="0" xfId="0" applyFont="1" applyFill="1" applyBorder="1" applyAlignment="1">
      <alignment horizontal="left" wrapText="1"/>
    </xf>
    <xf numFmtId="0" fontId="5" fillId="0" borderId="0" xfId="0" applyFont="1" applyFill="1" applyAlignment="1">
      <alignment horizontal="left" vertical="top"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0" xfId="0" applyFont="1" applyFill="1" applyBorder="1" applyAlignment="1">
      <alignment horizontal="left" wrapText="1"/>
    </xf>
    <xf numFmtId="0" fontId="9" fillId="0" borderId="0" xfId="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ecd-ilibrary.org/sites/6525a942-en/1/3/3/index.html?itemId=/content/publication/6525a942-en&amp;_csp_=9be05a02fe0e4dbe2c458d53fbfba33b&amp;itemIGO=oecd&amp;itemContentType=b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0"/>
  <sheetViews>
    <sheetView tabSelected="1" view="pageLayout" topLeftCell="A19" zoomScale="90" zoomScaleNormal="100" zoomScalePageLayoutView="90" workbookViewId="0">
      <selection activeCell="E54" sqref="E54"/>
    </sheetView>
  </sheetViews>
  <sheetFormatPr defaultRowHeight="12.75" x14ac:dyDescent="0.2"/>
  <cols>
    <col min="1" max="1" width="12.28515625" customWidth="1"/>
    <col min="2" max="2" width="9.140625" customWidth="1"/>
    <col min="3" max="3" width="11.7109375" customWidth="1"/>
    <col min="4" max="4" width="10.140625" customWidth="1"/>
    <col min="5" max="5" width="10.7109375" customWidth="1"/>
    <col min="6" max="6" width="10" customWidth="1"/>
    <col min="7" max="8" width="9.85546875" customWidth="1"/>
    <col min="9" max="10" width="10.42578125" customWidth="1"/>
    <col min="11" max="11" width="10" customWidth="1"/>
  </cols>
  <sheetData>
    <row r="1" spans="1:16" ht="27.75" customHeight="1" x14ac:dyDescent="0.2">
      <c r="A1" s="30" t="s">
        <v>82</v>
      </c>
      <c r="B1" s="30"/>
      <c r="C1" s="30"/>
      <c r="D1" s="30"/>
      <c r="E1" s="30"/>
      <c r="F1" s="30"/>
      <c r="G1" s="30"/>
      <c r="H1" s="30"/>
      <c r="I1" s="30"/>
      <c r="J1" s="30"/>
      <c r="K1" s="30"/>
      <c r="L1" s="13"/>
      <c r="M1" s="13"/>
    </row>
    <row r="2" spans="1:16" ht="38.25" customHeight="1" x14ac:dyDescent="0.2">
      <c r="A2" s="33" t="s">
        <v>8</v>
      </c>
      <c r="B2" s="12"/>
      <c r="C2" s="36" t="s">
        <v>74</v>
      </c>
      <c r="D2" s="37"/>
      <c r="E2" s="4" t="s">
        <v>75</v>
      </c>
      <c r="F2" s="11" t="s">
        <v>76</v>
      </c>
      <c r="G2" s="11" t="s">
        <v>39</v>
      </c>
      <c r="H2" s="11" t="s">
        <v>9</v>
      </c>
      <c r="I2" s="36" t="s">
        <v>10</v>
      </c>
      <c r="J2" s="37"/>
      <c r="K2" s="31" t="s">
        <v>17</v>
      </c>
      <c r="L2" s="13"/>
      <c r="M2" s="13"/>
    </row>
    <row r="3" spans="1:16" ht="36" x14ac:dyDescent="0.2">
      <c r="A3" s="31"/>
      <c r="B3" s="11" t="s">
        <v>38</v>
      </c>
      <c r="C3" s="10" t="s">
        <v>0</v>
      </c>
      <c r="D3" s="10" t="s">
        <v>77</v>
      </c>
      <c r="E3" s="10" t="s">
        <v>0</v>
      </c>
      <c r="F3" s="1" t="s">
        <v>18</v>
      </c>
      <c r="G3" s="11" t="s">
        <v>0</v>
      </c>
      <c r="H3" s="10" t="s">
        <v>0</v>
      </c>
      <c r="I3" s="10" t="s">
        <v>0</v>
      </c>
      <c r="J3" s="10" t="s">
        <v>77</v>
      </c>
      <c r="K3" s="30"/>
      <c r="L3" s="13"/>
      <c r="M3" s="14" t="s">
        <v>68</v>
      </c>
    </row>
    <row r="4" spans="1:16" x14ac:dyDescent="0.2">
      <c r="A4" s="15" t="s">
        <v>41</v>
      </c>
      <c r="B4" s="16" t="s">
        <v>19</v>
      </c>
      <c r="C4" s="17" t="s">
        <v>69</v>
      </c>
      <c r="D4" s="17" t="s">
        <v>69</v>
      </c>
      <c r="E4" s="17" t="s">
        <v>69</v>
      </c>
      <c r="F4" s="17" t="s">
        <v>69</v>
      </c>
      <c r="G4" s="17" t="s">
        <v>69</v>
      </c>
      <c r="H4" s="18" t="s">
        <v>69</v>
      </c>
      <c r="I4" s="17" t="s">
        <v>69</v>
      </c>
      <c r="J4" s="17" t="s">
        <v>69</v>
      </c>
      <c r="K4" s="17" t="s">
        <v>69</v>
      </c>
      <c r="L4" s="13"/>
      <c r="M4" s="19">
        <v>1.3824179999999999</v>
      </c>
    </row>
    <row r="5" spans="1:16" x14ac:dyDescent="0.2">
      <c r="A5" s="5" t="s">
        <v>42</v>
      </c>
      <c r="B5" s="20" t="s">
        <v>20</v>
      </c>
      <c r="C5" s="6">
        <v>0.84499999999999997</v>
      </c>
      <c r="D5" s="6">
        <f>C5/M5</f>
        <v>0.94865316510550535</v>
      </c>
      <c r="E5" s="6">
        <v>0.109</v>
      </c>
      <c r="F5" s="8">
        <v>20</v>
      </c>
      <c r="G5" s="6">
        <f>((C5+E5)*F5)/100</f>
        <v>0.19079999999999997</v>
      </c>
      <c r="H5" s="9">
        <f t="shared" ref="H5:H17" si="0">E5+G5</f>
        <v>0.29979999999999996</v>
      </c>
      <c r="I5" s="6">
        <f t="shared" ref="I5:I17" si="1">C5+H5</f>
        <v>1.1448</v>
      </c>
      <c r="J5" s="6">
        <f>I5/M5</f>
        <v>1.2852285720861332</v>
      </c>
      <c r="K5" s="21">
        <f>(H5*100)/I5</f>
        <v>26.187980433263448</v>
      </c>
      <c r="L5" s="13"/>
      <c r="M5" s="19">
        <v>0.89073650000000004</v>
      </c>
    </row>
    <row r="6" spans="1:16" x14ac:dyDescent="0.2">
      <c r="A6" s="5" t="s">
        <v>11</v>
      </c>
      <c r="B6" s="20" t="s">
        <v>20</v>
      </c>
      <c r="C6" s="6">
        <v>0.77300000000000002</v>
      </c>
      <c r="D6" s="6">
        <f>C6/M6</f>
        <v>0.86782117943971082</v>
      </c>
      <c r="E6" s="6">
        <v>1.8499999999999999E-2</v>
      </c>
      <c r="F6" s="8">
        <v>21</v>
      </c>
      <c r="G6" s="6">
        <f>((C6+E6)*F6)/100</f>
        <v>0.166215</v>
      </c>
      <c r="H6" s="9">
        <f t="shared" si="0"/>
        <v>0.18471499999999999</v>
      </c>
      <c r="I6" s="6">
        <f t="shared" si="1"/>
        <v>0.95771499999999998</v>
      </c>
      <c r="J6" s="6">
        <f t="shared" ref="J6:J41" si="2">I6/M6</f>
        <v>1.0751945159988392</v>
      </c>
      <c r="K6" s="21">
        <f t="shared" ref="K6:K41" si="3">(H6*100)/I6</f>
        <v>19.287053037699106</v>
      </c>
      <c r="L6" s="13"/>
      <c r="M6" s="19">
        <v>0.89073650000000004</v>
      </c>
    </row>
    <row r="7" spans="1:16" x14ac:dyDescent="0.2">
      <c r="A7" s="5" t="s">
        <v>43</v>
      </c>
      <c r="B7" s="20" t="s">
        <v>21</v>
      </c>
      <c r="C7" s="6">
        <v>1.22</v>
      </c>
      <c r="D7" s="6">
        <f>C7/M7</f>
        <v>0.96333256214087237</v>
      </c>
      <c r="E7" s="6">
        <v>0.107</v>
      </c>
      <c r="F7" s="8">
        <v>5</v>
      </c>
      <c r="G7" s="6">
        <f>((C7+E7)*F7)/100</f>
        <v>6.6349999999999992E-2</v>
      </c>
      <c r="H7" s="9">
        <f t="shared" si="0"/>
        <v>0.17335</v>
      </c>
      <c r="I7" s="6">
        <f t="shared" si="1"/>
        <v>1.3933499999999999</v>
      </c>
      <c r="J7" s="6">
        <f t="shared" si="2"/>
        <v>1.1002126438188395</v>
      </c>
      <c r="K7" s="21">
        <f t="shared" si="3"/>
        <v>12.441238741163385</v>
      </c>
      <c r="L7" s="13"/>
      <c r="M7" s="19">
        <v>1.266437</v>
      </c>
    </row>
    <row r="8" spans="1:16" x14ac:dyDescent="0.2">
      <c r="A8" s="5" t="s">
        <v>44</v>
      </c>
      <c r="B8" s="20" t="s">
        <v>22</v>
      </c>
      <c r="C8" s="6">
        <v>796.06200000000001</v>
      </c>
      <c r="D8" s="6">
        <f>C8/M8</f>
        <v>0.98476638051699927</v>
      </c>
      <c r="E8" s="6">
        <v>0</v>
      </c>
      <c r="F8" s="8">
        <v>19</v>
      </c>
      <c r="G8" s="6">
        <f>((C8+E8)*F8)/100</f>
        <v>151.25178</v>
      </c>
      <c r="H8" s="9">
        <f t="shared" si="0"/>
        <v>151.25178</v>
      </c>
      <c r="I8" s="6">
        <f t="shared" si="1"/>
        <v>947.31377999999995</v>
      </c>
      <c r="J8" s="6">
        <f t="shared" si="2"/>
        <v>1.171871992815229</v>
      </c>
      <c r="K8" s="21">
        <f t="shared" si="3"/>
        <v>15.966386554621849</v>
      </c>
      <c r="L8" s="13"/>
      <c r="M8" s="19">
        <v>808.37649999999996</v>
      </c>
    </row>
    <row r="9" spans="1:16" x14ac:dyDescent="0.2">
      <c r="A9" s="5" t="s">
        <v>79</v>
      </c>
      <c r="B9" s="20" t="s">
        <v>64</v>
      </c>
      <c r="C9" s="6" t="s">
        <v>67</v>
      </c>
      <c r="D9" s="6"/>
      <c r="E9" s="6"/>
      <c r="F9" s="8"/>
      <c r="G9" s="6"/>
      <c r="H9" s="9"/>
      <c r="I9" s="6"/>
      <c r="J9" s="6"/>
      <c r="K9" s="21"/>
      <c r="L9" s="13"/>
      <c r="M9" s="19">
        <v>3912.3130000000001</v>
      </c>
    </row>
    <row r="10" spans="1:16" x14ac:dyDescent="0.2">
      <c r="A10" s="5" t="s">
        <v>80</v>
      </c>
      <c r="B10" s="20" t="s">
        <v>65</v>
      </c>
      <c r="C10" s="6" t="s">
        <v>67</v>
      </c>
      <c r="D10" s="6"/>
      <c r="E10" s="6"/>
      <c r="F10" s="8"/>
      <c r="G10" s="6"/>
      <c r="H10" s="9"/>
      <c r="I10" s="6"/>
      <c r="J10" s="6"/>
      <c r="K10" s="21"/>
      <c r="L10" s="13"/>
      <c r="M10" s="19">
        <v>642.64359999999999</v>
      </c>
      <c r="P10" t="s">
        <v>66</v>
      </c>
    </row>
    <row r="11" spans="1:16" x14ac:dyDescent="0.2">
      <c r="A11" s="5" t="s">
        <v>61</v>
      </c>
      <c r="B11" s="20" t="s">
        <v>23</v>
      </c>
      <c r="C11" s="6">
        <v>19.876999999999999</v>
      </c>
      <c r="D11" s="6">
        <f t="shared" ref="D11:D18" si="4">C11/M11</f>
        <v>0.90518735151297935</v>
      </c>
      <c r="E11" s="6">
        <v>0.66</v>
      </c>
      <c r="F11" s="8">
        <v>21</v>
      </c>
      <c r="G11" s="6">
        <v>6.2629999999999999</v>
      </c>
      <c r="H11" s="9">
        <f t="shared" si="0"/>
        <v>6.923</v>
      </c>
      <c r="I11" s="6">
        <f t="shared" si="1"/>
        <v>26.799999999999997</v>
      </c>
      <c r="J11" s="6">
        <f t="shared" si="2"/>
        <v>1.2204568607208253</v>
      </c>
      <c r="K11" s="21">
        <f t="shared" si="3"/>
        <v>25.832089552238806</v>
      </c>
      <c r="L11" s="13"/>
      <c r="M11" s="19">
        <v>21.95899</v>
      </c>
    </row>
    <row r="12" spans="1:16" x14ac:dyDescent="0.2">
      <c r="A12" s="5" t="s">
        <v>45</v>
      </c>
      <c r="B12" s="20" t="s">
        <v>24</v>
      </c>
      <c r="C12" s="6">
        <v>7.1029999999999998</v>
      </c>
      <c r="D12" s="6">
        <f t="shared" si="4"/>
        <v>1.0713241237366542</v>
      </c>
      <c r="E12" s="6">
        <v>3.28</v>
      </c>
      <c r="F12" s="8">
        <v>25</v>
      </c>
      <c r="G12" s="6">
        <f>((C12+E12)*F12)/100</f>
        <v>2.5957499999999998</v>
      </c>
      <c r="H12" s="9">
        <f t="shared" si="0"/>
        <v>5.87575</v>
      </c>
      <c r="I12" s="6">
        <f t="shared" si="1"/>
        <v>12.97875</v>
      </c>
      <c r="J12" s="6">
        <f t="shared" si="2"/>
        <v>1.9575458216172184</v>
      </c>
      <c r="K12" s="21">
        <f t="shared" si="3"/>
        <v>45.272079360493116</v>
      </c>
      <c r="L12" s="13"/>
      <c r="M12" s="19">
        <v>6.6301129999999997</v>
      </c>
    </row>
    <row r="13" spans="1:16" x14ac:dyDescent="0.2">
      <c r="A13" s="5" t="s">
        <v>2</v>
      </c>
      <c r="B13" s="20" t="s">
        <v>20</v>
      </c>
      <c r="C13" s="6">
        <v>0.95599999999999996</v>
      </c>
      <c r="D13" s="6">
        <f t="shared" si="4"/>
        <v>1.0732691430069385</v>
      </c>
      <c r="E13" s="6">
        <v>5.8000000000000003E-2</v>
      </c>
      <c r="F13" s="8">
        <v>20</v>
      </c>
      <c r="G13" s="6">
        <f>((C13+E13)*F13)/100</f>
        <v>0.20280000000000001</v>
      </c>
      <c r="H13" s="9">
        <f t="shared" si="0"/>
        <v>0.26080000000000003</v>
      </c>
      <c r="I13" s="6">
        <f t="shared" si="1"/>
        <v>1.2168000000000001</v>
      </c>
      <c r="J13" s="6">
        <f t="shared" si="2"/>
        <v>1.3660605577519278</v>
      </c>
      <c r="K13" s="21">
        <f t="shared" si="3"/>
        <v>21.43326758711374</v>
      </c>
      <c r="L13" s="13"/>
      <c r="M13" s="19">
        <v>0.89073650000000004</v>
      </c>
    </row>
    <row r="14" spans="1:16" x14ac:dyDescent="0.2">
      <c r="A14" s="5" t="s">
        <v>46</v>
      </c>
      <c r="B14" s="20" t="s">
        <v>20</v>
      </c>
      <c r="C14" s="6">
        <v>0.94199999999999995</v>
      </c>
      <c r="D14" s="6">
        <f t="shared" si="4"/>
        <v>1.0575518124608119</v>
      </c>
      <c r="E14" s="6">
        <v>0.27600000000000002</v>
      </c>
      <c r="F14" s="8">
        <v>24</v>
      </c>
      <c r="G14" s="6">
        <f>((C14+E14)*F14)/100</f>
        <v>0.29231999999999997</v>
      </c>
      <c r="H14" s="9">
        <f t="shared" si="0"/>
        <v>0.56831999999999994</v>
      </c>
      <c r="I14" s="6">
        <f t="shared" si="1"/>
        <v>1.5103199999999999</v>
      </c>
      <c r="J14" s="6">
        <f t="shared" si="2"/>
        <v>1.69558561931615</v>
      </c>
      <c r="K14" s="21">
        <f t="shared" si="3"/>
        <v>37.629111711425395</v>
      </c>
      <c r="L14" s="13"/>
      <c r="M14" s="19">
        <v>0.89073650000000004</v>
      </c>
    </row>
    <row r="15" spans="1:16" x14ac:dyDescent="0.2">
      <c r="A15" s="5" t="s">
        <v>3</v>
      </c>
      <c r="B15" s="20" t="s">
        <v>20</v>
      </c>
      <c r="C15" s="6">
        <v>0.91100000000000003</v>
      </c>
      <c r="D15" s="6">
        <f t="shared" si="4"/>
        <v>1.0227491519658169</v>
      </c>
      <c r="E15" s="6">
        <v>0.156</v>
      </c>
      <c r="F15" s="8">
        <v>20</v>
      </c>
      <c r="G15" s="6">
        <f t="shared" ref="G15:G16" si="5">((C15+E15)*F15)/100</f>
        <v>0.21340000000000001</v>
      </c>
      <c r="H15" s="9">
        <f t="shared" si="0"/>
        <v>0.36940000000000001</v>
      </c>
      <c r="I15" s="6">
        <f t="shared" si="1"/>
        <v>1.2804</v>
      </c>
      <c r="J15" s="6">
        <f t="shared" si="2"/>
        <v>1.4374621450900462</v>
      </c>
      <c r="K15" s="21">
        <f t="shared" si="3"/>
        <v>28.850359262730397</v>
      </c>
      <c r="L15" s="13"/>
      <c r="M15" s="19">
        <v>0.89073650000000004</v>
      </c>
    </row>
    <row r="16" spans="1:16" x14ac:dyDescent="0.2">
      <c r="A16" s="5" t="s">
        <v>60</v>
      </c>
      <c r="B16" s="20" t="s">
        <v>20</v>
      </c>
      <c r="C16" s="6">
        <v>0.81699999999999995</v>
      </c>
      <c r="D16" s="6">
        <f t="shared" si="4"/>
        <v>0.91721850401325189</v>
      </c>
      <c r="E16" s="6">
        <v>0.14199999999999999</v>
      </c>
      <c r="F16" s="8">
        <v>19</v>
      </c>
      <c r="G16" s="6">
        <f t="shared" si="5"/>
        <v>0.18221000000000001</v>
      </c>
      <c r="H16" s="9">
        <f t="shared" si="0"/>
        <v>0.32421</v>
      </c>
      <c r="I16" s="6">
        <f t="shared" si="1"/>
        <v>1.1412100000000001</v>
      </c>
      <c r="J16" s="6">
        <f t="shared" si="2"/>
        <v>1.2811981994675192</v>
      </c>
      <c r="K16" s="21">
        <f t="shared" si="3"/>
        <v>28.409319932352503</v>
      </c>
      <c r="L16" s="13"/>
      <c r="M16" s="19">
        <v>0.89073650000000004</v>
      </c>
    </row>
    <row r="17" spans="1:13" x14ac:dyDescent="0.2">
      <c r="A17" s="5" t="s">
        <v>47</v>
      </c>
      <c r="B17" s="20" t="s">
        <v>20</v>
      </c>
      <c r="C17" s="6">
        <v>0.78100000000000003</v>
      </c>
      <c r="D17" s="6">
        <f t="shared" si="4"/>
        <v>0.87680251118035468</v>
      </c>
      <c r="E17" s="6">
        <v>0.28000000000000003</v>
      </c>
      <c r="F17" s="8">
        <v>24</v>
      </c>
      <c r="G17" s="6">
        <f>((C17+E17)*F17)/100</f>
        <v>0.25463999999999998</v>
      </c>
      <c r="H17" s="9">
        <f t="shared" si="0"/>
        <v>0.53464</v>
      </c>
      <c r="I17" s="6">
        <f t="shared" si="1"/>
        <v>1.3156400000000001</v>
      </c>
      <c r="J17" s="6">
        <f t="shared" si="2"/>
        <v>1.4770249114075824</v>
      </c>
      <c r="K17" s="21">
        <f t="shared" si="3"/>
        <v>40.637256392326165</v>
      </c>
      <c r="L17" s="13"/>
      <c r="M17" s="19">
        <v>0.89073650000000004</v>
      </c>
    </row>
    <row r="18" spans="1:13" x14ac:dyDescent="0.2">
      <c r="A18" s="5" t="s">
        <v>48</v>
      </c>
      <c r="B18" s="20" t="s">
        <v>25</v>
      </c>
      <c r="C18" s="6"/>
      <c r="D18" s="6">
        <f t="shared" si="4"/>
        <v>0</v>
      </c>
      <c r="E18" s="6"/>
      <c r="F18" s="8">
        <v>27</v>
      </c>
      <c r="G18" s="6"/>
      <c r="H18" s="9"/>
      <c r="I18" s="6"/>
      <c r="J18" s="6"/>
      <c r="K18" s="21"/>
      <c r="L18" s="13"/>
      <c r="M18" s="19">
        <v>324.66489999999999</v>
      </c>
    </row>
    <row r="19" spans="1:13" x14ac:dyDescent="0.2">
      <c r="A19" s="5" t="s">
        <v>49</v>
      </c>
      <c r="B19" s="20" t="s">
        <v>26</v>
      </c>
      <c r="C19" s="8" t="s">
        <v>12</v>
      </c>
      <c r="D19" s="6"/>
      <c r="E19" s="6"/>
      <c r="F19" s="8">
        <v>24</v>
      </c>
      <c r="G19" s="6"/>
      <c r="H19" s="9"/>
      <c r="I19" s="6"/>
      <c r="J19" s="6">
        <f t="shared" si="2"/>
        <v>0</v>
      </c>
      <c r="K19" s="21"/>
      <c r="L19" s="13"/>
      <c r="M19" s="19">
        <v>128.10929999999999</v>
      </c>
    </row>
    <row r="20" spans="1:13" x14ac:dyDescent="0.2">
      <c r="A20" s="5" t="s">
        <v>62</v>
      </c>
      <c r="B20" s="20" t="s">
        <v>20</v>
      </c>
      <c r="C20" s="6">
        <v>0.82199999999999995</v>
      </c>
      <c r="D20" s="6">
        <f t="shared" ref="D20:D27" si="6">C20/M20</f>
        <v>0.92283183635115429</v>
      </c>
      <c r="E20" s="6">
        <v>0.158</v>
      </c>
      <c r="F20" s="8">
        <v>13.5</v>
      </c>
      <c r="G20" s="6">
        <f t="shared" ref="G20:G40" si="7">((C20+E20)*F20)/100</f>
        <v>0.1323</v>
      </c>
      <c r="H20" s="9">
        <f t="shared" ref="H20:H40" si="8">E20+G20</f>
        <v>0.2903</v>
      </c>
      <c r="I20" s="6">
        <f t="shared" ref="I20:I41" si="9">C20+H20</f>
        <v>1.1122999999999998</v>
      </c>
      <c r="J20" s="6">
        <f t="shared" si="2"/>
        <v>1.2487419118897674</v>
      </c>
      <c r="K20" s="21">
        <f t="shared" si="3"/>
        <v>26.099073990829815</v>
      </c>
      <c r="L20" s="13"/>
      <c r="M20" s="19">
        <v>0.89073650000000004</v>
      </c>
    </row>
    <row r="21" spans="1:13" x14ac:dyDescent="0.2">
      <c r="A21" s="5" t="s">
        <v>50</v>
      </c>
      <c r="B21" s="20" t="s">
        <v>27</v>
      </c>
      <c r="C21" s="6">
        <v>2.3479999999999999</v>
      </c>
      <c r="D21" s="6">
        <f t="shared" si="6"/>
        <v>0.73427133264617872</v>
      </c>
      <c r="E21" s="6">
        <v>2.9980000000000002</v>
      </c>
      <c r="F21" s="8">
        <v>17</v>
      </c>
      <c r="G21" s="6">
        <f t="shared" si="7"/>
        <v>0.90882000000000007</v>
      </c>
      <c r="H21" s="9">
        <f t="shared" si="8"/>
        <v>3.9068200000000002</v>
      </c>
      <c r="I21" s="6">
        <f t="shared" si="9"/>
        <v>6.2548200000000005</v>
      </c>
      <c r="J21" s="6">
        <f t="shared" si="2"/>
        <v>1.9560200242171943</v>
      </c>
      <c r="K21" s="21">
        <f t="shared" si="3"/>
        <v>62.460950115271103</v>
      </c>
      <c r="L21" s="13"/>
      <c r="M21" s="19">
        <v>3.1977280000000001</v>
      </c>
    </row>
    <row r="22" spans="1:13" x14ac:dyDescent="0.2">
      <c r="A22" s="5" t="s">
        <v>4</v>
      </c>
      <c r="B22" s="20" t="s">
        <v>20</v>
      </c>
      <c r="C22" s="6">
        <v>0.90200000000000002</v>
      </c>
      <c r="D22" s="6">
        <f t="shared" si="6"/>
        <v>1.0126451537575927</v>
      </c>
      <c r="E22" s="6">
        <v>0.40300000000000002</v>
      </c>
      <c r="F22" s="8">
        <v>22</v>
      </c>
      <c r="G22" s="6">
        <f t="shared" si="7"/>
        <v>0.28710000000000002</v>
      </c>
      <c r="H22" s="9">
        <f t="shared" si="8"/>
        <v>0.69010000000000005</v>
      </c>
      <c r="I22" s="6">
        <f t="shared" si="9"/>
        <v>1.5921000000000001</v>
      </c>
      <c r="J22" s="6">
        <f t="shared" si="2"/>
        <v>1.7873972830348819</v>
      </c>
      <c r="K22" s="21">
        <f>(H22*100)/I22</f>
        <v>43.345267257081844</v>
      </c>
      <c r="L22" s="13"/>
      <c r="M22" s="19">
        <v>0.89073650000000004</v>
      </c>
    </row>
    <row r="23" spans="1:13" x14ac:dyDescent="0.2">
      <c r="A23" s="5" t="s">
        <v>51</v>
      </c>
      <c r="B23" s="20" t="s">
        <v>28</v>
      </c>
      <c r="C23" s="6">
        <v>98.664000000000001</v>
      </c>
      <c r="D23" s="6">
        <f t="shared" si="6"/>
        <v>0.84910750938274815</v>
      </c>
      <c r="E23" s="6">
        <v>2.8</v>
      </c>
      <c r="F23" s="8">
        <v>10</v>
      </c>
      <c r="G23" s="6">
        <f t="shared" si="7"/>
        <v>10.1464</v>
      </c>
      <c r="H23" s="9">
        <f t="shared" si="8"/>
        <v>12.946400000000001</v>
      </c>
      <c r="I23" s="6">
        <f t="shared" si="9"/>
        <v>111.6104</v>
      </c>
      <c r="J23" s="6">
        <f t="shared" si="2"/>
        <v>0.96052490032040327</v>
      </c>
      <c r="K23" s="21">
        <f t="shared" si="3"/>
        <v>11.599635876226589</v>
      </c>
      <c r="L23" s="13"/>
      <c r="M23" s="19">
        <v>116.1973</v>
      </c>
    </row>
    <row r="24" spans="1:13" x14ac:dyDescent="0.2">
      <c r="A24" s="5" t="s">
        <v>52</v>
      </c>
      <c r="B24" s="20" t="s">
        <v>29</v>
      </c>
      <c r="C24" s="6">
        <v>1023.895</v>
      </c>
      <c r="D24" s="6">
        <f t="shared" si="6"/>
        <v>0.84952702876491493</v>
      </c>
      <c r="E24" s="6">
        <v>72.45</v>
      </c>
      <c r="F24" s="8">
        <v>10</v>
      </c>
      <c r="G24" s="6">
        <f t="shared" si="7"/>
        <v>109.6345</v>
      </c>
      <c r="H24" s="9">
        <f t="shared" si="8"/>
        <v>182.08449999999999</v>
      </c>
      <c r="I24" s="6">
        <f t="shared" si="9"/>
        <v>1205.9794999999999</v>
      </c>
      <c r="J24" s="6">
        <f t="shared" si="2"/>
        <v>1.0006027780059457</v>
      </c>
      <c r="K24" s="21">
        <f t="shared" si="3"/>
        <v>15.09847389611515</v>
      </c>
      <c r="L24" s="13"/>
      <c r="M24" s="19">
        <v>1205.2529999999999</v>
      </c>
    </row>
    <row r="25" spans="1:13" x14ac:dyDescent="0.2">
      <c r="A25" s="5" t="s">
        <v>40</v>
      </c>
      <c r="B25" s="20" t="s">
        <v>20</v>
      </c>
      <c r="C25" s="6">
        <v>0.81499999999999995</v>
      </c>
      <c r="D25" s="6">
        <f t="shared" si="6"/>
        <v>0.91497317107809084</v>
      </c>
      <c r="E25" s="6">
        <v>7.2999999999999995E-2</v>
      </c>
      <c r="F25" s="8">
        <v>21</v>
      </c>
      <c r="G25" s="6">
        <f t="shared" si="7"/>
        <v>0.18647999999999995</v>
      </c>
      <c r="H25" s="9">
        <f t="shared" si="8"/>
        <v>0.25947999999999993</v>
      </c>
      <c r="I25" s="6">
        <f t="shared" si="9"/>
        <v>1.0744799999999999</v>
      </c>
      <c r="J25" s="6">
        <f t="shared" si="2"/>
        <v>1.2062826660858736</v>
      </c>
      <c r="K25" s="21">
        <f t="shared" si="3"/>
        <v>24.149355967537783</v>
      </c>
      <c r="L25" s="13"/>
      <c r="M25" s="19">
        <v>0.89073650000000004</v>
      </c>
    </row>
    <row r="26" spans="1:13" x14ac:dyDescent="0.2">
      <c r="A26" s="5" t="s">
        <v>63</v>
      </c>
      <c r="B26" s="20" t="s">
        <v>20</v>
      </c>
      <c r="C26" s="6">
        <v>0.76700000000000002</v>
      </c>
      <c r="D26" s="6">
        <f t="shared" si="6"/>
        <v>0.8610851806342279</v>
      </c>
      <c r="E26" s="6">
        <v>2.1000000000000001E-2</v>
      </c>
      <c r="F26" s="8">
        <v>21</v>
      </c>
      <c r="G26" s="6">
        <f t="shared" si="7"/>
        <v>0.16548000000000002</v>
      </c>
      <c r="H26" s="9">
        <f t="shared" si="8"/>
        <v>0.18648000000000001</v>
      </c>
      <c r="I26" s="6">
        <f t="shared" si="9"/>
        <v>0.95347999999999999</v>
      </c>
      <c r="J26" s="6">
        <f>I26/M26</f>
        <v>1.0704400235086358</v>
      </c>
      <c r="K26" s="21">
        <f t="shared" si="3"/>
        <v>19.557830263875488</v>
      </c>
      <c r="L26" s="13"/>
      <c r="M26" s="19">
        <v>0.89073650000000004</v>
      </c>
    </row>
    <row r="27" spans="1:13" x14ac:dyDescent="0.2">
      <c r="A27" s="5" t="s">
        <v>53</v>
      </c>
      <c r="B27" s="20" t="s">
        <v>20</v>
      </c>
      <c r="C27" s="6">
        <v>0.78</v>
      </c>
      <c r="D27" s="6">
        <f t="shared" si="6"/>
        <v>0.87567984471277416</v>
      </c>
      <c r="E27" s="6">
        <v>7.6999999999999999E-2</v>
      </c>
      <c r="F27" s="8">
        <v>14</v>
      </c>
      <c r="G27" s="6">
        <f t="shared" si="7"/>
        <v>0.11997999999999999</v>
      </c>
      <c r="H27" s="9">
        <f t="shared" si="8"/>
        <v>0.19697999999999999</v>
      </c>
      <c r="I27" s="6">
        <f t="shared" si="9"/>
        <v>0.97697999999999996</v>
      </c>
      <c r="J27" s="6">
        <f t="shared" si="2"/>
        <v>1.0968226854967771</v>
      </c>
      <c r="K27" s="21">
        <f t="shared" si="3"/>
        <v>20.162132285205431</v>
      </c>
      <c r="L27" s="13"/>
      <c r="M27" s="19">
        <v>0.89073650000000004</v>
      </c>
    </row>
    <row r="28" spans="1:13" x14ac:dyDescent="0.2">
      <c r="A28" s="5" t="s">
        <v>54</v>
      </c>
      <c r="B28" s="20" t="s">
        <v>30</v>
      </c>
      <c r="C28" s="8" t="s">
        <v>12</v>
      </c>
      <c r="D28" s="6"/>
      <c r="E28" s="6"/>
      <c r="F28" s="8"/>
      <c r="G28" s="6"/>
      <c r="H28" s="9"/>
      <c r="I28" s="6"/>
      <c r="J28" s="6"/>
      <c r="K28" s="21"/>
      <c r="L28" s="13"/>
      <c r="M28" s="19">
        <v>20.45224</v>
      </c>
    </row>
    <row r="29" spans="1:13" x14ac:dyDescent="0.2">
      <c r="A29" s="5" t="s">
        <v>13</v>
      </c>
      <c r="B29" s="20" t="s">
        <v>20</v>
      </c>
      <c r="C29" s="6">
        <v>0.85099999999999998</v>
      </c>
      <c r="D29" s="6">
        <f>C29/M29</f>
        <v>0.95538916391098816</v>
      </c>
      <c r="E29" s="6">
        <v>0.53700000000000003</v>
      </c>
      <c r="F29" s="8">
        <v>21</v>
      </c>
      <c r="G29" s="6">
        <f t="shared" si="7"/>
        <v>0.29147999999999996</v>
      </c>
      <c r="H29" s="9">
        <f t="shared" si="8"/>
        <v>0.82847999999999999</v>
      </c>
      <c r="I29" s="6">
        <f t="shared" si="9"/>
        <v>1.6794799999999999</v>
      </c>
      <c r="J29" s="6">
        <f t="shared" si="2"/>
        <v>1.8854958789720639</v>
      </c>
      <c r="K29" s="21">
        <f t="shared" si="3"/>
        <v>49.329554385881345</v>
      </c>
      <c r="L29" s="13"/>
      <c r="M29" s="19">
        <v>0.89073650000000004</v>
      </c>
    </row>
    <row r="30" spans="1:13" x14ac:dyDescent="0.2">
      <c r="A30" s="5" t="s">
        <v>55</v>
      </c>
      <c r="B30" s="20" t="s">
        <v>31</v>
      </c>
      <c r="C30" s="8" t="s">
        <v>12</v>
      </c>
      <c r="D30" s="6"/>
      <c r="E30" s="6"/>
      <c r="F30" s="8"/>
      <c r="G30" s="6"/>
      <c r="H30" s="9"/>
      <c r="I30" s="6"/>
      <c r="J30" s="6"/>
      <c r="K30" s="21"/>
      <c r="L30" s="13"/>
      <c r="M30" s="19">
        <v>1.478969</v>
      </c>
    </row>
    <row r="31" spans="1:13" x14ac:dyDescent="0.2">
      <c r="A31" s="5" t="s">
        <v>14</v>
      </c>
      <c r="B31" s="20" t="s">
        <v>32</v>
      </c>
      <c r="C31" s="6"/>
      <c r="D31" s="6"/>
      <c r="E31" s="6"/>
      <c r="F31" s="8"/>
      <c r="G31" s="6"/>
      <c r="H31" s="9"/>
      <c r="I31" s="6"/>
      <c r="J31" s="6"/>
      <c r="K31" s="21"/>
      <c r="L31" s="13"/>
      <c r="M31" s="19">
        <v>8.8489190000000004</v>
      </c>
    </row>
    <row r="32" spans="1:13" x14ac:dyDescent="0.2">
      <c r="A32" s="5" t="s">
        <v>5</v>
      </c>
      <c r="B32" s="20" t="s">
        <v>33</v>
      </c>
      <c r="C32" s="6">
        <v>3.944</v>
      </c>
      <c r="D32" s="6">
        <f>C32/M32</f>
        <v>0.95802844353413397</v>
      </c>
      <c r="E32" s="6">
        <v>0.23200000000000001</v>
      </c>
      <c r="F32" s="8">
        <v>23</v>
      </c>
      <c r="G32" s="6">
        <f t="shared" si="7"/>
        <v>0.96048</v>
      </c>
      <c r="H32" s="9">
        <f t="shared" si="8"/>
        <v>1.19248</v>
      </c>
      <c r="I32" s="6">
        <f t="shared" si="9"/>
        <v>5.1364799999999997</v>
      </c>
      <c r="J32" s="6">
        <f t="shared" si="2"/>
        <v>1.2476911611673955</v>
      </c>
      <c r="K32" s="21">
        <f t="shared" si="3"/>
        <v>23.215898825654925</v>
      </c>
      <c r="L32" s="13"/>
      <c r="M32" s="19">
        <v>4.1167879999999997</v>
      </c>
    </row>
    <row r="33" spans="1:13" x14ac:dyDescent="0.2">
      <c r="A33" s="5" t="s">
        <v>15</v>
      </c>
      <c r="B33" s="20" t="s">
        <v>20</v>
      </c>
      <c r="C33" s="6">
        <v>0.83799999999999997</v>
      </c>
      <c r="D33" s="6">
        <f>C33/M33</f>
        <v>0.9407944998324419</v>
      </c>
      <c r="E33" s="6">
        <v>0.38900000000000001</v>
      </c>
      <c r="F33" s="8">
        <v>23</v>
      </c>
      <c r="G33" s="6">
        <f t="shared" si="7"/>
        <v>0.28220999999999996</v>
      </c>
      <c r="H33" s="9">
        <f t="shared" si="8"/>
        <v>0.67120999999999997</v>
      </c>
      <c r="I33" s="6">
        <f t="shared" si="9"/>
        <v>1.5092099999999999</v>
      </c>
      <c r="J33" s="6">
        <f t="shared" si="2"/>
        <v>1.6943394595371357</v>
      </c>
      <c r="K33" s="21">
        <f t="shared" si="3"/>
        <v>44.474261368530556</v>
      </c>
      <c r="L33" s="13"/>
      <c r="M33" s="19">
        <v>0.89073650000000004</v>
      </c>
    </row>
    <row r="34" spans="1:13" x14ac:dyDescent="0.2">
      <c r="A34" s="5" t="s">
        <v>56</v>
      </c>
      <c r="B34" s="20" t="s">
        <v>20</v>
      </c>
      <c r="C34" s="8" t="s">
        <v>12</v>
      </c>
      <c r="D34" s="6"/>
      <c r="E34" s="6"/>
      <c r="F34" s="8"/>
      <c r="G34" s="6"/>
      <c r="H34" s="9"/>
      <c r="I34" s="6"/>
      <c r="J34" s="6"/>
      <c r="K34" s="21"/>
      <c r="L34" s="13"/>
      <c r="M34" s="19">
        <v>0.89073650000000004</v>
      </c>
    </row>
    <row r="35" spans="1:13" x14ac:dyDescent="0.2">
      <c r="A35" s="5" t="s">
        <v>6</v>
      </c>
      <c r="B35" s="20" t="s">
        <v>20</v>
      </c>
      <c r="C35" s="6">
        <v>0.63700000000000001</v>
      </c>
      <c r="D35" s="6">
        <f t="shared" ref="D35:D41" si="10">C35/M35</f>
        <v>0.71513853984876563</v>
      </c>
      <c r="E35" s="6">
        <v>0.187</v>
      </c>
      <c r="F35" s="8">
        <v>22</v>
      </c>
      <c r="G35" s="6">
        <f t="shared" si="7"/>
        <v>0.18128</v>
      </c>
      <c r="H35" s="9">
        <f t="shared" si="8"/>
        <v>0.36828</v>
      </c>
      <c r="I35" s="6">
        <f t="shared" si="9"/>
        <v>1.00528</v>
      </c>
      <c r="J35" s="6">
        <f t="shared" si="2"/>
        <v>1.1285941465293046</v>
      </c>
      <c r="K35" s="21">
        <f t="shared" si="3"/>
        <v>36.634569473181607</v>
      </c>
      <c r="L35" s="13"/>
      <c r="M35" s="19">
        <v>0.89073650000000004</v>
      </c>
    </row>
    <row r="36" spans="1:13" x14ac:dyDescent="0.2">
      <c r="A36" s="5" t="s">
        <v>57</v>
      </c>
      <c r="B36" s="20" t="s">
        <v>20</v>
      </c>
      <c r="C36" s="6">
        <v>0.77600000000000002</v>
      </c>
      <c r="D36" s="6">
        <f t="shared" si="10"/>
        <v>0.87118917884245228</v>
      </c>
      <c r="E36" s="6">
        <v>9.7000000000000003E-2</v>
      </c>
      <c r="F36" s="8">
        <v>21</v>
      </c>
      <c r="G36" s="6">
        <f t="shared" si="7"/>
        <v>0.18332999999999999</v>
      </c>
      <c r="H36" s="9">
        <f t="shared" si="8"/>
        <v>0.28032999999999997</v>
      </c>
      <c r="I36" s="6">
        <f t="shared" si="9"/>
        <v>1.05633</v>
      </c>
      <c r="J36" s="6">
        <f t="shared" si="2"/>
        <v>1.1859062696992881</v>
      </c>
      <c r="K36" s="21">
        <f t="shared" si="3"/>
        <v>26.538108356290174</v>
      </c>
      <c r="L36" s="13"/>
      <c r="M36" s="19">
        <v>0.89073650000000004</v>
      </c>
    </row>
    <row r="37" spans="1:13" x14ac:dyDescent="0.2">
      <c r="A37" s="5" t="s">
        <v>58</v>
      </c>
      <c r="B37" s="20" t="s">
        <v>34</v>
      </c>
      <c r="C37" s="6"/>
      <c r="D37" s="6"/>
      <c r="E37" s="6"/>
      <c r="F37" s="8"/>
      <c r="G37" s="6"/>
      <c r="H37" s="9"/>
      <c r="I37" s="6"/>
      <c r="J37" s="6"/>
      <c r="K37" s="21"/>
      <c r="L37" s="13"/>
      <c r="M37" s="19">
        <v>9.3325080000000007</v>
      </c>
    </row>
    <row r="38" spans="1:13" x14ac:dyDescent="0.2">
      <c r="A38" s="5" t="s">
        <v>7</v>
      </c>
      <c r="B38" s="20" t="s">
        <v>35</v>
      </c>
      <c r="C38" s="6">
        <v>0.72399999999999998</v>
      </c>
      <c r="D38" s="6">
        <f t="shared" si="10"/>
        <v>0.78380850821970449</v>
      </c>
      <c r="E38" s="6">
        <v>0.32400000000000001</v>
      </c>
      <c r="F38" s="8">
        <v>7.7</v>
      </c>
      <c r="G38" s="6">
        <f t="shared" si="7"/>
        <v>8.0696000000000018E-2</v>
      </c>
      <c r="H38" s="9">
        <f t="shared" si="8"/>
        <v>0.40469600000000006</v>
      </c>
      <c r="I38" s="6">
        <f t="shared" si="9"/>
        <v>1.1286960000000001</v>
      </c>
      <c r="J38" s="6">
        <f t="shared" si="2"/>
        <v>1.2219358121457842</v>
      </c>
      <c r="K38" s="21">
        <f t="shared" si="3"/>
        <v>35.855181554643593</v>
      </c>
      <c r="L38" s="13"/>
      <c r="M38" s="19">
        <v>0.92369500000000004</v>
      </c>
    </row>
    <row r="39" spans="1:13" x14ac:dyDescent="0.2">
      <c r="A39" s="5" t="s">
        <v>81</v>
      </c>
      <c r="B39" s="20" t="s">
        <v>36</v>
      </c>
      <c r="C39" s="6">
        <v>11.858000000000001</v>
      </c>
      <c r="D39" s="6">
        <f t="shared" si="10"/>
        <v>0.8509795450582115</v>
      </c>
      <c r="E39" s="6">
        <v>1.137</v>
      </c>
      <c r="F39" s="8">
        <v>18</v>
      </c>
      <c r="G39" s="6">
        <f t="shared" si="7"/>
        <v>2.3391000000000002</v>
      </c>
      <c r="H39" s="9">
        <f t="shared" si="8"/>
        <v>3.4761000000000002</v>
      </c>
      <c r="I39" s="6">
        <f t="shared" si="9"/>
        <v>15.334100000000001</v>
      </c>
      <c r="J39" s="6">
        <f t="shared" si="2"/>
        <v>1.1004389814367619</v>
      </c>
      <c r="K39" s="21">
        <f t="shared" si="3"/>
        <v>22.669083937107491</v>
      </c>
      <c r="L39" s="13"/>
      <c r="M39" s="19">
        <v>13.934530000000001</v>
      </c>
    </row>
    <row r="40" spans="1:13" x14ac:dyDescent="0.2">
      <c r="A40" s="5" t="s">
        <v>16</v>
      </c>
      <c r="B40" s="20" t="s">
        <v>37</v>
      </c>
      <c r="C40" s="6">
        <v>0.748</v>
      </c>
      <c r="D40" s="6">
        <f t="shared" si="10"/>
        <v>1.0038056041876406</v>
      </c>
      <c r="E40" s="6">
        <v>0.111</v>
      </c>
      <c r="F40" s="8">
        <v>5</v>
      </c>
      <c r="G40" s="6">
        <f t="shared" si="7"/>
        <v>4.2950000000000002E-2</v>
      </c>
      <c r="H40" s="9">
        <f t="shared" si="8"/>
        <v>0.15395</v>
      </c>
      <c r="I40" s="6">
        <f t="shared" si="9"/>
        <v>0.90195000000000003</v>
      </c>
      <c r="J40" s="6">
        <f t="shared" si="2"/>
        <v>1.2104043645682387</v>
      </c>
      <c r="K40" s="21">
        <f t="shared" si="3"/>
        <v>17.068573645989243</v>
      </c>
      <c r="L40" s="13"/>
      <c r="M40" s="19">
        <v>0.74516420000000005</v>
      </c>
    </row>
    <row r="41" spans="1:13" x14ac:dyDescent="0.2">
      <c r="A41" s="7" t="s">
        <v>59</v>
      </c>
      <c r="B41" s="22" t="s">
        <v>1</v>
      </c>
      <c r="C41" s="23">
        <v>1.099</v>
      </c>
      <c r="D41" s="23">
        <f t="shared" si="10"/>
        <v>1.099</v>
      </c>
      <c r="E41" s="23"/>
      <c r="F41" s="24">
        <v>0</v>
      </c>
      <c r="G41" s="23">
        <v>0</v>
      </c>
      <c r="H41" s="9">
        <v>5.3999999999999999E-2</v>
      </c>
      <c r="I41" s="6">
        <f t="shared" si="9"/>
        <v>1.153</v>
      </c>
      <c r="J41" s="6">
        <f t="shared" si="2"/>
        <v>1.153</v>
      </c>
      <c r="K41" s="21">
        <f t="shared" si="3"/>
        <v>4.6834345186470081</v>
      </c>
      <c r="L41" s="13"/>
      <c r="M41" s="25">
        <v>1</v>
      </c>
    </row>
    <row r="42" spans="1:13" ht="22.5" customHeight="1" x14ac:dyDescent="0.2">
      <c r="A42" s="35" t="s">
        <v>83</v>
      </c>
      <c r="B42" s="35"/>
      <c r="C42" s="35"/>
      <c r="D42" s="35"/>
      <c r="E42" s="35"/>
      <c r="F42" s="35"/>
      <c r="G42" s="35"/>
      <c r="H42" s="35"/>
      <c r="I42" s="35"/>
      <c r="J42" s="35"/>
      <c r="K42" s="35"/>
      <c r="L42" s="13"/>
      <c r="M42" s="26"/>
    </row>
    <row r="43" spans="1:13" x14ac:dyDescent="0.2">
      <c r="A43" s="32" t="s">
        <v>70</v>
      </c>
      <c r="B43" s="32"/>
      <c r="C43" s="32"/>
      <c r="D43" s="32"/>
      <c r="E43" s="32"/>
      <c r="F43" s="32"/>
      <c r="G43" s="32"/>
      <c r="H43" s="32"/>
      <c r="I43" s="32"/>
      <c r="J43" s="32"/>
      <c r="K43" s="32"/>
      <c r="L43" s="13"/>
      <c r="M43" s="26"/>
    </row>
    <row r="44" spans="1:13" x14ac:dyDescent="0.2">
      <c r="A44" s="34" t="s">
        <v>71</v>
      </c>
      <c r="B44" s="34"/>
      <c r="C44" s="34"/>
      <c r="D44" s="34"/>
      <c r="E44" s="34"/>
      <c r="F44" s="34"/>
      <c r="G44" s="34"/>
      <c r="H44" s="34"/>
      <c r="I44" s="34"/>
      <c r="J44" s="34"/>
      <c r="K44" s="34"/>
      <c r="M44" s="2"/>
    </row>
    <row r="45" spans="1:13" x14ac:dyDescent="0.2">
      <c r="A45" s="34" t="s">
        <v>78</v>
      </c>
      <c r="B45" s="34"/>
      <c r="C45" s="34"/>
      <c r="D45" s="34"/>
      <c r="E45" s="34"/>
      <c r="F45" s="34"/>
      <c r="G45" s="34"/>
      <c r="H45" s="34"/>
      <c r="I45" s="34"/>
      <c r="J45" s="34"/>
      <c r="K45" s="34"/>
    </row>
    <row r="46" spans="1:13" ht="50.25" customHeight="1" x14ac:dyDescent="0.2">
      <c r="A46" s="34" t="s">
        <v>72</v>
      </c>
      <c r="B46" s="34"/>
      <c r="C46" s="34"/>
      <c r="D46" s="34"/>
      <c r="E46" s="34"/>
      <c r="F46" s="34"/>
      <c r="G46" s="34"/>
      <c r="H46" s="34"/>
      <c r="I46" s="34"/>
      <c r="J46" s="34"/>
      <c r="K46" s="34"/>
    </row>
    <row r="47" spans="1:13" ht="12.75" customHeight="1" x14ac:dyDescent="0.2">
      <c r="A47" s="38" t="s">
        <v>73</v>
      </c>
      <c r="B47" s="38"/>
      <c r="C47" s="38"/>
      <c r="D47" s="38"/>
      <c r="E47" s="38"/>
      <c r="F47" s="38"/>
      <c r="G47" s="38"/>
      <c r="H47" s="38"/>
      <c r="I47" s="38"/>
      <c r="J47" s="38"/>
      <c r="K47" s="38"/>
    </row>
    <row r="48" spans="1:13" s="3" customFormat="1" ht="15.75" customHeight="1" x14ac:dyDescent="0.2">
      <c r="A48" s="39" t="s">
        <v>84</v>
      </c>
      <c r="B48" s="39"/>
      <c r="C48" s="39"/>
      <c r="D48" s="39"/>
      <c r="E48" s="39"/>
      <c r="F48" s="39"/>
      <c r="G48" s="39"/>
      <c r="H48" s="39"/>
      <c r="I48" s="39"/>
      <c r="J48" s="39"/>
      <c r="K48" s="39"/>
    </row>
    <row r="49" spans="1:11" x14ac:dyDescent="0.2">
      <c r="A49" s="27"/>
      <c r="B49" s="27"/>
      <c r="C49" s="27"/>
      <c r="D49" s="27"/>
      <c r="E49" s="27"/>
      <c r="F49" s="27"/>
      <c r="G49" s="27"/>
      <c r="H49" s="27"/>
      <c r="I49" s="27"/>
      <c r="J49" s="27"/>
      <c r="K49" s="27"/>
    </row>
    <row r="50" spans="1:11" ht="15.75" customHeight="1" x14ac:dyDescent="0.2">
      <c r="A50" s="27"/>
      <c r="B50" s="27"/>
      <c r="C50" s="27"/>
      <c r="D50" s="27"/>
      <c r="E50" s="27"/>
      <c r="F50" s="27"/>
      <c r="G50" s="27"/>
      <c r="H50" s="27"/>
      <c r="I50" s="27"/>
      <c r="J50" s="27"/>
      <c r="K50" s="27"/>
    </row>
    <row r="51" spans="1:11" ht="15.75" customHeight="1" x14ac:dyDescent="0.2">
      <c r="A51" s="27"/>
      <c r="B51" s="27"/>
      <c r="C51" s="27"/>
      <c r="D51" s="27"/>
      <c r="E51" s="27"/>
      <c r="F51" s="27"/>
      <c r="G51" s="27"/>
      <c r="H51" s="27"/>
      <c r="I51" s="27"/>
      <c r="J51" s="27"/>
      <c r="K51" s="27"/>
    </row>
    <row r="52" spans="1:11" ht="29.25" customHeight="1" x14ac:dyDescent="0.2">
      <c r="A52" s="27"/>
      <c r="B52" s="27"/>
      <c r="C52" s="27"/>
      <c r="D52" s="27"/>
      <c r="E52" s="27"/>
      <c r="F52" s="27"/>
      <c r="G52" s="27"/>
      <c r="H52" s="27"/>
      <c r="I52" s="27"/>
      <c r="J52" s="27"/>
      <c r="K52" s="27"/>
    </row>
    <row r="53" spans="1:11" ht="18.600000000000001" customHeight="1" x14ac:dyDescent="0.2">
      <c r="A53" s="27"/>
      <c r="B53" s="27"/>
      <c r="C53" s="27"/>
      <c r="D53" s="27"/>
      <c r="E53" s="27"/>
      <c r="F53" s="27"/>
      <c r="G53" s="27"/>
      <c r="H53" s="27"/>
      <c r="I53" s="27"/>
      <c r="J53" s="27"/>
      <c r="K53" s="27"/>
    </row>
    <row r="54" spans="1:11" ht="41.25" customHeight="1" x14ac:dyDescent="0.2">
      <c r="A54" s="27"/>
      <c r="B54" s="27"/>
      <c r="C54" s="27"/>
      <c r="D54" s="27"/>
      <c r="E54" s="27"/>
      <c r="F54" s="27"/>
      <c r="G54" s="27"/>
      <c r="H54" s="27"/>
      <c r="I54" s="27"/>
      <c r="J54" s="27"/>
      <c r="K54" s="27"/>
    </row>
    <row r="55" spans="1:11" ht="52.5" customHeight="1" x14ac:dyDescent="0.2">
      <c r="A55" s="27"/>
      <c r="B55" s="27"/>
      <c r="C55" s="27"/>
      <c r="D55" s="27"/>
      <c r="E55" s="27"/>
      <c r="F55" s="27"/>
      <c r="G55" s="27"/>
      <c r="H55" s="27"/>
      <c r="I55" s="27"/>
      <c r="J55" s="27"/>
      <c r="K55" s="27"/>
    </row>
    <row r="56" spans="1:11" ht="135.75" customHeight="1" x14ac:dyDescent="0.2">
      <c r="A56" s="27"/>
      <c r="B56" s="27"/>
      <c r="C56" s="27"/>
      <c r="D56" s="27"/>
      <c r="E56" s="27"/>
      <c r="F56" s="27"/>
      <c r="G56" s="27"/>
      <c r="H56" s="27"/>
      <c r="I56" s="27"/>
      <c r="J56" s="27"/>
      <c r="K56" s="27"/>
    </row>
    <row r="57" spans="1:11" ht="41.25" customHeight="1" x14ac:dyDescent="0.2">
      <c r="A57" s="27"/>
      <c r="B57" s="27"/>
      <c r="C57" s="27"/>
      <c r="D57" s="27"/>
      <c r="E57" s="27"/>
      <c r="F57" s="27"/>
      <c r="G57" s="27"/>
      <c r="H57" s="27"/>
      <c r="I57" s="27"/>
      <c r="J57" s="27"/>
      <c r="K57" s="27"/>
    </row>
    <row r="58" spans="1:11" ht="65.25" customHeight="1" x14ac:dyDescent="0.2">
      <c r="A58" s="27"/>
      <c r="B58" s="27"/>
      <c r="C58" s="27"/>
      <c r="D58" s="27"/>
      <c r="E58" s="27"/>
      <c r="F58" s="27"/>
      <c r="G58" s="27"/>
      <c r="H58" s="27"/>
      <c r="I58" s="27"/>
      <c r="J58" s="27"/>
      <c r="K58" s="27"/>
    </row>
    <row r="59" spans="1:11" ht="21.75" customHeight="1" x14ac:dyDescent="0.2">
      <c r="A59" s="27"/>
      <c r="B59" s="27"/>
      <c r="C59" s="27"/>
      <c r="D59" s="27"/>
      <c r="E59" s="27"/>
      <c r="F59" s="27"/>
      <c r="G59" s="27"/>
      <c r="H59" s="27"/>
      <c r="I59" s="27"/>
      <c r="J59" s="27"/>
      <c r="K59" s="27"/>
    </row>
    <row r="60" spans="1:11" ht="21.75" customHeight="1" x14ac:dyDescent="0.2">
      <c r="A60" s="27"/>
      <c r="B60" s="27"/>
      <c r="C60" s="27"/>
      <c r="D60" s="27"/>
      <c r="E60" s="27"/>
      <c r="F60" s="27"/>
      <c r="G60" s="27"/>
      <c r="H60" s="27"/>
      <c r="I60" s="27"/>
      <c r="J60" s="27"/>
      <c r="K60" s="27"/>
    </row>
    <row r="61" spans="1:11" ht="21" customHeight="1" x14ac:dyDescent="0.2">
      <c r="A61" s="28"/>
      <c r="B61" s="28"/>
      <c r="C61" s="28"/>
      <c r="D61" s="28"/>
      <c r="E61" s="28"/>
      <c r="F61" s="28"/>
      <c r="G61" s="28"/>
      <c r="H61" s="28"/>
      <c r="I61" s="28"/>
      <c r="J61" s="28"/>
      <c r="K61" s="28"/>
    </row>
    <row r="62" spans="1:11" ht="15" customHeight="1" x14ac:dyDescent="0.2">
      <c r="A62" s="29"/>
      <c r="B62" s="29"/>
      <c r="C62" s="29"/>
      <c r="D62" s="29"/>
      <c r="E62" s="29"/>
      <c r="F62" s="29"/>
      <c r="G62" s="29"/>
      <c r="H62" s="29"/>
      <c r="I62" s="29"/>
      <c r="J62" s="29"/>
      <c r="K62" s="29"/>
    </row>
    <row r="63" spans="1:11" ht="13.5" customHeight="1" x14ac:dyDescent="0.2">
      <c r="A63" s="29"/>
      <c r="B63" s="29"/>
      <c r="C63" s="29"/>
      <c r="D63" s="29"/>
      <c r="E63" s="29"/>
      <c r="F63" s="29"/>
      <c r="G63" s="29"/>
      <c r="H63" s="29"/>
      <c r="I63" s="29"/>
      <c r="J63" s="29"/>
      <c r="K63" s="29"/>
    </row>
    <row r="64" spans="1:11" x14ac:dyDescent="0.2">
      <c r="A64" s="29"/>
      <c r="B64" s="29"/>
      <c r="C64" s="29"/>
      <c r="D64" s="29"/>
      <c r="E64" s="29"/>
      <c r="F64" s="29"/>
      <c r="G64" s="29"/>
      <c r="H64" s="29"/>
      <c r="I64" s="29"/>
      <c r="J64" s="29"/>
      <c r="K64" s="29"/>
    </row>
    <row r="65" spans="1:11" ht="27" customHeight="1" x14ac:dyDescent="0.2">
      <c r="A65" s="28"/>
      <c r="B65" s="28"/>
      <c r="C65" s="28"/>
      <c r="D65" s="28"/>
      <c r="E65" s="28"/>
      <c r="F65" s="28"/>
      <c r="G65" s="28"/>
      <c r="H65" s="28"/>
      <c r="I65" s="28"/>
      <c r="J65" s="28"/>
      <c r="K65" s="28"/>
    </row>
    <row r="66" spans="1:11" ht="24" customHeight="1" x14ac:dyDescent="0.2">
      <c r="A66" s="28"/>
      <c r="B66" s="28"/>
      <c r="C66" s="28"/>
      <c r="D66" s="28"/>
      <c r="E66" s="28"/>
      <c r="F66" s="28"/>
      <c r="G66" s="28"/>
      <c r="H66" s="28"/>
      <c r="I66" s="28"/>
      <c r="J66" s="28"/>
      <c r="K66" s="28"/>
    </row>
    <row r="67" spans="1:11" x14ac:dyDescent="0.2">
      <c r="A67" s="29"/>
      <c r="B67" s="29"/>
      <c r="C67" s="29"/>
      <c r="D67" s="29"/>
      <c r="E67" s="29"/>
      <c r="F67" s="29"/>
      <c r="G67" s="29"/>
      <c r="H67" s="29"/>
      <c r="I67" s="29"/>
      <c r="J67" s="29"/>
      <c r="K67" s="29"/>
    </row>
    <row r="68" spans="1:11" x14ac:dyDescent="0.2">
      <c r="A68" s="29"/>
      <c r="B68" s="29"/>
      <c r="C68" s="29"/>
      <c r="D68" s="29"/>
      <c r="E68" s="29"/>
      <c r="F68" s="29"/>
      <c r="G68" s="29"/>
      <c r="H68" s="29"/>
      <c r="I68" s="29"/>
      <c r="J68" s="29"/>
      <c r="K68" s="29"/>
    </row>
    <row r="69" spans="1:11" x14ac:dyDescent="0.2">
      <c r="A69" s="29"/>
      <c r="B69" s="29"/>
      <c r="C69" s="29"/>
      <c r="D69" s="29"/>
      <c r="E69" s="29"/>
      <c r="F69" s="29"/>
      <c r="G69" s="29"/>
      <c r="H69" s="29"/>
      <c r="I69" s="29"/>
      <c r="J69" s="29"/>
      <c r="K69" s="29"/>
    </row>
    <row r="70" spans="1:11" x14ac:dyDescent="0.2">
      <c r="A70" s="28"/>
      <c r="B70" s="28"/>
      <c r="C70" s="28"/>
      <c r="D70" s="28"/>
      <c r="E70" s="28"/>
      <c r="F70" s="28"/>
      <c r="G70" s="28"/>
      <c r="H70" s="28"/>
      <c r="I70" s="28"/>
      <c r="J70" s="28"/>
      <c r="K70" s="28"/>
    </row>
  </sheetData>
  <mergeCells count="12">
    <mergeCell ref="A45:K45"/>
    <mergeCell ref="A46:K46"/>
    <mergeCell ref="A47:K47"/>
    <mergeCell ref="A1:K1"/>
    <mergeCell ref="K2:K3"/>
    <mergeCell ref="A43:K43"/>
    <mergeCell ref="A2:A3"/>
    <mergeCell ref="A44:K44"/>
    <mergeCell ref="A48:K48"/>
    <mergeCell ref="C2:D2"/>
    <mergeCell ref="I2:J2"/>
    <mergeCell ref="A42:K42"/>
  </mergeCells>
  <hyperlinks>
    <hyperlink ref="A48:K48" r:id="rId1" location="boxsection-d1e53219" display="*Country notes are available by clicking on this link" xr:uid="{F714E389-82AF-4D5F-9FBE-A88E6DE97D86}"/>
  </hyperlinks>
  <pageMargins left="0.7" right="0.7" top="0.75" bottom="0.75" header="0.3" footer="0.3"/>
  <pageSetup paperSize="9" scale="5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BUYDENS Stephane</dc:creator>
  <cp:lastModifiedBy>Stéphane Buydens</cp:lastModifiedBy>
  <cp:lastPrinted>2016-09-20T09:13:14Z</cp:lastPrinted>
  <dcterms:created xsi:type="dcterms:W3CDTF">2014-05-27T12:37:45Z</dcterms:created>
  <dcterms:modified xsi:type="dcterms:W3CDTF">2022-12-02T16:02:14Z</dcterms:modified>
</cp:coreProperties>
</file>